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12415\Desktop\2021-3-湖南省文化厅\6-整体报告\"/>
    </mc:Choice>
  </mc:AlternateContent>
  <xr:revisionPtr revIDLastSave="0" documentId="13_ncr:1_{E44450AA-4658-4D29-879F-CC9E72DA67DF}" xr6:coauthVersionLast="47" xr6:coauthVersionMax="47" xr10:uidLastSave="{00000000-0000-0000-0000-000000000000}"/>
  <bookViews>
    <workbookView xWindow="-110" yWindow="-110" windowWidth="19420" windowHeight="10420" firstSheet="1" activeTab="1" xr2:uid="{00000000-000D-0000-FFFF-FFFF00000000}"/>
  </bookViews>
  <sheets>
    <sheet name="报告中的表" sheetId="1" state="hidden" r:id="rId1"/>
    <sheet name="附表1" sheetId="2" r:id="rId2"/>
    <sheet name="附表2" sheetId="3" r:id="rId3"/>
    <sheet name="附表3" sheetId="4" r:id="rId4"/>
  </sheets>
  <externalReferences>
    <externalReference r:id="rId5"/>
  </externalReferences>
  <definedNames>
    <definedName name="_Hlk73050691" localSheetId="0">报告中的表!$C$6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3" l="1"/>
  <c r="M14" i="3"/>
  <c r="M13" i="3"/>
  <c r="J34" i="3"/>
  <c r="I34" i="3"/>
  <c r="K16" i="2"/>
  <c r="B14" i="2"/>
  <c r="F17" i="2" l="1"/>
  <c r="D11" i="2"/>
  <c r="J4" i="3" l="1"/>
  <c r="K4" i="3" s="1"/>
  <c r="F14" i="2"/>
  <c r="F12" i="2" s="1"/>
  <c r="F11" i="2" s="1"/>
  <c r="H34" i="4"/>
  <c r="G34" i="4"/>
  <c r="H8" i="4"/>
  <c r="H7" i="4"/>
  <c r="B11" i="2" l="1"/>
  <c r="F10" i="2"/>
  <c r="F7" i="2"/>
  <c r="F8" i="2"/>
  <c r="F9" i="2"/>
  <c r="D7" i="2"/>
  <c r="D8" i="2"/>
  <c r="D9" i="2"/>
  <c r="D10" i="2"/>
  <c r="F20" i="2"/>
  <c r="F21" i="2"/>
  <c r="F22" i="2"/>
  <c r="F19" i="2"/>
  <c r="F18" i="2" s="1"/>
  <c r="D20" i="2"/>
  <c r="D21" i="2"/>
  <c r="D22" i="2"/>
  <c r="D19" i="2"/>
  <c r="J6" i="2"/>
  <c r="F6" i="2" s="1"/>
  <c r="I6" i="2"/>
  <c r="D6" i="2" s="1"/>
  <c r="D5" i="2" s="1"/>
  <c r="F3" i="2"/>
  <c r="G12" i="1"/>
  <c r="G11" i="1"/>
  <c r="G14" i="1" s="1"/>
  <c r="G13" i="1"/>
  <c r="F13" i="1"/>
  <c r="B13" i="1" s="1"/>
  <c r="F12" i="1"/>
  <c r="B12" i="1" s="1"/>
  <c r="F11" i="1"/>
  <c r="B11" i="1" s="1"/>
  <c r="F10" i="1"/>
  <c r="B10" i="1" s="1"/>
  <c r="C10" i="1"/>
  <c r="H12" i="1" l="1"/>
  <c r="C12" i="1"/>
  <c r="D18" i="2"/>
  <c r="B14" i="1"/>
  <c r="H13" i="1"/>
  <c r="H11" i="1"/>
  <c r="C13" i="1"/>
  <c r="D13" i="1" s="1"/>
  <c r="H10" i="1"/>
  <c r="F14" i="1"/>
  <c r="H14" i="1" s="1"/>
  <c r="D12" i="1"/>
  <c r="C11" i="1"/>
  <c r="D11" i="1" s="1"/>
  <c r="F5" i="2"/>
  <c r="D10" i="1"/>
  <c r="C14" i="1" l="1"/>
  <c r="D14" i="1"/>
</calcChain>
</file>

<file path=xl/sharedStrings.xml><?xml version="1.0" encoding="utf-8"?>
<sst xmlns="http://schemas.openxmlformats.org/spreadsheetml/2006/main" count="295" uniqueCount="260">
  <si>
    <t>项目</t>
  </si>
  <si>
    <t>预算数</t>
  </si>
  <si>
    <t>决算数</t>
  </si>
  <si>
    <t>差异</t>
  </si>
  <si>
    <t>因公出国支出</t>
  </si>
  <si>
    <t>公务用车购置支出</t>
  </si>
  <si>
    <t>公务用车运行维护费支出</t>
  </si>
  <si>
    <t>公务接待费支出</t>
  </si>
  <si>
    <t>合计</t>
  </si>
  <si>
    <t>预算可用指标</t>
  </si>
  <si>
    <t>财政拨款收入</t>
  </si>
  <si>
    <t>差额</t>
  </si>
  <si>
    <t>基本支出</t>
  </si>
  <si>
    <t>项目支出</t>
  </si>
  <si>
    <t>2020年度部门整体支出绩效评价基础数据表</t>
  </si>
  <si>
    <t>财政供养人员情况</t>
  </si>
  <si>
    <t>编制数</t>
  </si>
  <si>
    <t>2020年实际在职人数</t>
  </si>
  <si>
    <t>控制率</t>
  </si>
  <si>
    <t>经费控制情况</t>
  </si>
  <si>
    <t>2020年决算数</t>
  </si>
  <si>
    <t>2020年预算数</t>
  </si>
  <si>
    <t>三公经费</t>
  </si>
  <si>
    <t>1、公务用车购置和维护经费</t>
  </si>
  <si>
    <t>其中：公车购置</t>
  </si>
  <si>
    <t>-</t>
  </si>
  <si>
    <t>公车运行维护</t>
  </si>
  <si>
    <t>2、出国经费</t>
  </si>
  <si>
    <t>3、公务接待</t>
  </si>
  <si>
    <t>项目支出：</t>
  </si>
  <si>
    <t>2、运行维护专项</t>
  </si>
  <si>
    <t>3、省级专项资金</t>
  </si>
  <si>
    <t>文化综合发展</t>
  </si>
  <si>
    <t>文物保护专项</t>
  </si>
  <si>
    <t>公用经费</t>
  </si>
  <si>
    <t>其中：办公经费</t>
  </si>
  <si>
    <t>水费、电费、差旅费</t>
  </si>
  <si>
    <t>会议费、培训费</t>
  </si>
  <si>
    <t>政府采购金额</t>
  </si>
  <si>
    <t>部门基本支出预算调整</t>
  </si>
  <si>
    <t>——</t>
  </si>
  <si>
    <t>楼堂馆所控制情况</t>
  </si>
  <si>
    <t>（2020年完工项目）</t>
  </si>
  <si>
    <t>批复规模</t>
  </si>
  <si>
    <r>
      <t>（</t>
    </r>
    <r>
      <rPr>
        <sz val="10.5"/>
        <color theme="1"/>
        <rFont val="宋体"/>
        <family val="3"/>
        <charset val="134"/>
      </rPr>
      <t>㎡</t>
    </r>
    <r>
      <rPr>
        <sz val="10.5"/>
        <color theme="1"/>
        <rFont val="仿宋_GB2312"/>
        <family val="3"/>
        <charset val="134"/>
      </rPr>
      <t>）</t>
    </r>
  </si>
  <si>
    <r>
      <t>实际规模（</t>
    </r>
    <r>
      <rPr>
        <sz val="10.5"/>
        <color theme="1"/>
        <rFont val="宋体"/>
        <family val="3"/>
        <charset val="134"/>
      </rPr>
      <t>㎡</t>
    </r>
    <r>
      <rPr>
        <sz val="10.5"/>
        <color theme="1"/>
        <rFont val="仿宋_GB2312"/>
        <family val="3"/>
        <charset val="134"/>
      </rPr>
      <t>）</t>
    </r>
  </si>
  <si>
    <t>规模控制率</t>
  </si>
  <si>
    <t>预算投资（万元）</t>
  </si>
  <si>
    <t>实际投资（万元）</t>
  </si>
  <si>
    <t>投资概算控制率</t>
  </si>
  <si>
    <t>厉行节约保障措施</t>
  </si>
  <si>
    <r>
      <t>说明：</t>
    </r>
    <r>
      <rPr>
        <sz val="11"/>
        <color theme="1"/>
        <rFont val="Times New Roman"/>
        <family val="1"/>
      </rPr>
      <t>“</t>
    </r>
    <r>
      <rPr>
        <sz val="11"/>
        <color theme="1"/>
        <rFont val="仿宋_GB2312"/>
        <family val="3"/>
        <charset val="134"/>
      </rPr>
      <t>项目支出</t>
    </r>
    <r>
      <rPr>
        <sz val="11"/>
        <color theme="1"/>
        <rFont val="Times New Roman"/>
        <family val="1"/>
      </rPr>
      <t>”</t>
    </r>
    <r>
      <rPr>
        <sz val="11"/>
        <color theme="1"/>
        <rFont val="仿宋_GB2312"/>
        <family val="3"/>
        <charset val="134"/>
      </rPr>
      <t>需要填报基本支出以外的所有项目支出情况，</t>
    </r>
    <r>
      <rPr>
        <sz val="11"/>
        <color theme="1"/>
        <rFont val="Times New Roman"/>
        <family val="1"/>
      </rPr>
      <t>“</t>
    </r>
    <r>
      <rPr>
        <sz val="11"/>
        <color theme="1"/>
        <rFont val="仿宋_GB2312"/>
        <family val="3"/>
        <charset val="134"/>
      </rPr>
      <t>公用经费</t>
    </r>
    <r>
      <rPr>
        <sz val="11"/>
        <color theme="1"/>
        <rFont val="Times New Roman"/>
        <family val="1"/>
      </rPr>
      <t>”</t>
    </r>
    <r>
      <rPr>
        <sz val="11"/>
        <color theme="1"/>
        <rFont val="仿宋_GB2312"/>
        <family val="3"/>
        <charset val="134"/>
      </rPr>
      <t>填报基本支出中的一般商品和服务支出。</t>
    </r>
  </si>
  <si>
    <t>填表人：填报日期：联系电话：单位负责人签字：</t>
  </si>
  <si>
    <t>2019年决算数</t>
    <phoneticPr fontId="5" type="noConversion"/>
  </si>
  <si>
    <t>旅游发展专项</t>
    <phoneticPr fontId="5" type="noConversion"/>
  </si>
  <si>
    <t>主要指标变动情况和前面的基本项目支出的培训费会议费合计差异是？</t>
    <phoneticPr fontId="5" type="noConversion"/>
  </si>
  <si>
    <r>
      <t>2020</t>
    </r>
    <r>
      <rPr>
        <sz val="14"/>
        <color rgb="FF000000"/>
        <rFont val="方正小标宋_GBK"/>
        <family val="3"/>
        <charset val="134"/>
      </rPr>
      <t>年度部门整体支出绩效自评表</t>
    </r>
  </si>
  <si>
    <t>省级预算部门名称</t>
  </si>
  <si>
    <t>湖南省文化和旅游厅</t>
  </si>
  <si>
    <t>年度预算申请（万元）</t>
  </si>
  <si>
    <t>年初预算数</t>
  </si>
  <si>
    <t>全年预算数</t>
  </si>
  <si>
    <t>全年执行数</t>
  </si>
  <si>
    <t>分值</t>
  </si>
  <si>
    <t>执行率</t>
  </si>
  <si>
    <t>得分</t>
  </si>
  <si>
    <t>年度资金总额</t>
  </si>
  <si>
    <t>按收入性质分：</t>
  </si>
  <si>
    <t>按支出性质分：</t>
  </si>
  <si>
    <t>政府性基金拨款：</t>
  </si>
  <si>
    <t>其他资金：</t>
  </si>
  <si>
    <t>年度总体目标</t>
  </si>
  <si>
    <t>预期目标</t>
  </si>
  <si>
    <t>实际完成情况　</t>
  </si>
  <si>
    <t>绩效指标</t>
  </si>
  <si>
    <t>一级指标</t>
  </si>
  <si>
    <t>二级指标</t>
  </si>
  <si>
    <t>三级指标</t>
  </si>
  <si>
    <t>年度指标值</t>
  </si>
  <si>
    <t>实际完成值</t>
  </si>
  <si>
    <t>偏差原因分析及改进措施</t>
  </si>
  <si>
    <t>数量指标</t>
  </si>
  <si>
    <r>
      <t>指标</t>
    </r>
    <r>
      <rPr>
        <sz val="10"/>
        <color rgb="FF000000"/>
        <rFont val="Arial Narrow"/>
        <family val="2"/>
      </rPr>
      <t>1</t>
    </r>
    <r>
      <rPr>
        <sz val="10"/>
        <color rgb="FF000000"/>
        <rFont val="仿宋_GB2312"/>
        <family val="3"/>
        <charset val="134"/>
      </rPr>
      <t>：全年接待国内外游客</t>
    </r>
  </si>
  <si>
    <r>
      <t>指标</t>
    </r>
    <r>
      <rPr>
        <sz val="10"/>
        <color rgb="FF000000"/>
        <rFont val="Arial Narrow"/>
        <family val="2"/>
      </rPr>
      <t>2</t>
    </r>
    <r>
      <rPr>
        <sz val="10"/>
        <color rgb="FF000000"/>
        <rFont val="仿宋_GB2312"/>
        <family val="3"/>
        <charset val="134"/>
      </rPr>
      <t>：接待入境旅游者</t>
    </r>
  </si>
  <si>
    <r>
      <t>指标</t>
    </r>
    <r>
      <rPr>
        <sz val="10"/>
        <color rgb="FF000000"/>
        <rFont val="Arial Narrow"/>
        <family val="2"/>
      </rPr>
      <t>3</t>
    </r>
    <r>
      <rPr>
        <sz val="10"/>
        <color rgb="FF000000"/>
        <rFont val="仿宋_GB2312"/>
        <family val="3"/>
        <charset val="134"/>
      </rPr>
      <t>：完成双送演艺惠民演出</t>
    </r>
  </si>
  <si>
    <t>质量指标</t>
  </si>
  <si>
    <r>
      <t>指标</t>
    </r>
    <r>
      <rPr>
        <sz val="10"/>
        <color rgb="FF000000"/>
        <rFont val="Arial Narrow"/>
        <family val="2"/>
      </rPr>
      <t>1</t>
    </r>
    <r>
      <rPr>
        <sz val="10"/>
        <color rgb="FF000000"/>
        <rFont val="仿宋_GB2312"/>
        <family val="3"/>
        <charset val="134"/>
      </rPr>
      <t>：入选“五个一工程”作品奖</t>
    </r>
  </si>
  <si>
    <t>时效指标</t>
  </si>
  <si>
    <r>
      <t>指标</t>
    </r>
    <r>
      <rPr>
        <sz val="10"/>
        <color rgb="FF000000"/>
        <rFont val="Arial Narrow"/>
        <family val="2"/>
      </rPr>
      <t>1</t>
    </r>
    <r>
      <rPr>
        <sz val="10"/>
        <color rgb="FF000000"/>
        <rFont val="仿宋_GB2312"/>
        <family val="3"/>
        <charset val="134"/>
      </rPr>
      <t>：年度内完成</t>
    </r>
  </si>
  <si>
    <t>本年度完成</t>
  </si>
  <si>
    <t>部分项目由于资金拨付、任务繁重或疫情影响未及时完成</t>
  </si>
  <si>
    <t>成本指标</t>
  </si>
  <si>
    <r>
      <t>指标</t>
    </r>
    <r>
      <rPr>
        <sz val="10"/>
        <color rgb="FF000000"/>
        <rFont val="Arial Narrow"/>
        <family val="2"/>
      </rPr>
      <t>1</t>
    </r>
    <r>
      <rPr>
        <sz val="10"/>
        <color rgb="FF000000"/>
        <rFont val="仿宋_GB2312"/>
        <family val="3"/>
        <charset val="134"/>
      </rPr>
      <t>：如无不可抗力原因不超额列支</t>
    </r>
  </si>
  <si>
    <t>本年度完成项目无不可抗力不超额列支</t>
  </si>
  <si>
    <t>本年度完成项目无不可抗力未超额列支</t>
  </si>
  <si>
    <t>经济效益指标</t>
  </si>
  <si>
    <r>
      <t>指标</t>
    </r>
    <r>
      <rPr>
        <sz val="10"/>
        <color rgb="FF000000"/>
        <rFont val="Arial Narrow"/>
        <family val="2"/>
      </rPr>
      <t>1</t>
    </r>
    <r>
      <rPr>
        <sz val="10"/>
        <color rgb="FF000000"/>
        <rFont val="仿宋_GB2312"/>
        <family val="3"/>
        <charset val="134"/>
      </rPr>
      <t>：旅游总收入</t>
    </r>
  </si>
  <si>
    <t>社会效益</t>
  </si>
  <si>
    <r>
      <t>指标</t>
    </r>
    <r>
      <rPr>
        <sz val="10"/>
        <color rgb="FF000000"/>
        <rFont val="Arial Narrow"/>
        <family val="2"/>
      </rPr>
      <t>1</t>
    </r>
    <r>
      <rPr>
        <sz val="10"/>
        <color rgb="FF000000"/>
        <rFont val="仿宋_GB2312"/>
        <family val="3"/>
        <charset val="134"/>
      </rPr>
      <t>：促进社会文化和旅游环境品质的提升</t>
    </r>
  </si>
  <si>
    <t>促进社会文化和旅游环境品质的提升</t>
  </si>
  <si>
    <t>可持续影响</t>
  </si>
  <si>
    <r>
      <t>指标</t>
    </r>
    <r>
      <rPr>
        <sz val="10"/>
        <color rgb="FF000000"/>
        <rFont val="Arial Narrow"/>
        <family val="2"/>
      </rPr>
      <t>1</t>
    </r>
    <r>
      <rPr>
        <sz val="10"/>
        <color rgb="FF000000"/>
        <rFont val="仿宋_GB2312"/>
        <family val="3"/>
        <charset val="134"/>
      </rPr>
      <t>：非遗项目保护、传承、发展</t>
    </r>
  </si>
  <si>
    <t>持续非遗项目保护、传承、发展，</t>
  </si>
  <si>
    <t>近几年对非遗项目复排、抢救保存、非遗人补助，弘扬优秀文化传统</t>
  </si>
  <si>
    <r>
      <t>指标</t>
    </r>
    <r>
      <rPr>
        <sz val="10"/>
        <color rgb="FF000000"/>
        <rFont val="Arial Narrow"/>
        <family val="2"/>
      </rPr>
      <t>2</t>
    </r>
    <r>
      <rPr>
        <sz val="10"/>
        <color rgb="FF000000"/>
        <rFont val="仿宋_GB2312"/>
        <family val="3"/>
        <charset val="134"/>
      </rPr>
      <t>：文物保护</t>
    </r>
  </si>
  <si>
    <t>持续对文物保护，弘扬文化传统</t>
  </si>
  <si>
    <t>切实加强文物工作，保护不可再生资源，连绵不断的文明历史</t>
  </si>
  <si>
    <r>
      <t>指标</t>
    </r>
    <r>
      <rPr>
        <sz val="10"/>
        <color rgb="FF000000"/>
        <rFont val="Arial Narrow"/>
        <family val="2"/>
      </rPr>
      <t>3</t>
    </r>
    <r>
      <rPr>
        <sz val="10"/>
        <color rgb="FF000000"/>
        <rFont val="仿宋_GB2312"/>
        <family val="3"/>
        <charset val="134"/>
      </rPr>
      <t>、提升文化和旅游融合体系，扩大文化和旅游消费</t>
    </r>
  </si>
  <si>
    <t>提升文化和旅游融合体系，扩大文化和旅游消费</t>
  </si>
  <si>
    <t>服务对象满意度</t>
  </si>
  <si>
    <r>
      <t>指标</t>
    </r>
    <r>
      <rPr>
        <sz val="10"/>
        <color rgb="FF000000"/>
        <rFont val="Arial Narrow"/>
        <family val="2"/>
      </rPr>
      <t>1</t>
    </r>
    <r>
      <rPr>
        <sz val="10"/>
        <color rgb="FF000000"/>
        <rFont val="仿宋_GB2312"/>
        <family val="3"/>
        <charset val="134"/>
      </rPr>
      <t>：服务群总满意度</t>
    </r>
  </si>
  <si>
    <r>
      <t>各方面受众服务群总满意度达到</t>
    </r>
    <r>
      <rPr>
        <sz val="10"/>
        <color rgb="FF000000"/>
        <rFont val="Arial Narrow"/>
        <family val="2"/>
      </rPr>
      <t>90%</t>
    </r>
    <r>
      <rPr>
        <sz val="10"/>
        <color rgb="FF000000"/>
        <rFont val="仿宋_GB2312"/>
        <family val="3"/>
        <charset val="134"/>
      </rPr>
      <t>以上</t>
    </r>
  </si>
  <si>
    <r>
      <t>各方受众反应群众满意度达到</t>
    </r>
    <r>
      <rPr>
        <sz val="10"/>
        <color rgb="FF000000"/>
        <rFont val="Arial Narrow"/>
        <family val="2"/>
      </rPr>
      <t>90%</t>
    </r>
    <r>
      <rPr>
        <sz val="10"/>
        <color rgb="FF000000"/>
        <rFont val="仿宋_GB2312"/>
        <family val="3"/>
        <charset val="134"/>
      </rPr>
      <t>以上</t>
    </r>
  </si>
  <si>
    <t>总分</t>
  </si>
  <si>
    <r>
      <t>填表人：</t>
    </r>
    <r>
      <rPr>
        <sz val="11"/>
        <color theme="1"/>
        <rFont val="Times New Roman"/>
        <family val="1"/>
      </rPr>
      <t xml:space="preserve">        </t>
    </r>
    <r>
      <rPr>
        <sz val="11"/>
        <color theme="1"/>
        <rFont val="仿宋_GB2312"/>
        <family val="3"/>
        <charset val="134"/>
      </rPr>
      <t>填报日期：</t>
    </r>
    <r>
      <rPr>
        <sz val="11"/>
        <color theme="1"/>
        <rFont val="Times New Roman"/>
        <family val="1"/>
      </rPr>
      <t xml:space="preserve">          </t>
    </r>
    <r>
      <rPr>
        <sz val="11"/>
        <color theme="1"/>
        <rFont val="仿宋_GB2312"/>
        <family val="3"/>
        <charset val="134"/>
      </rPr>
      <t>联系电话：</t>
    </r>
    <r>
      <rPr>
        <sz val="11"/>
        <color theme="1"/>
        <rFont val="Times New Roman"/>
        <family val="1"/>
      </rPr>
      <t xml:space="preserve">            </t>
    </r>
    <r>
      <rPr>
        <sz val="11"/>
        <color theme="1"/>
        <rFont val="仿宋_GB2312"/>
        <family val="3"/>
        <charset val="134"/>
      </rPr>
      <t>单位负责人签字：</t>
    </r>
  </si>
  <si>
    <r>
      <t>附件</t>
    </r>
    <r>
      <rPr>
        <sz val="14"/>
        <color theme="1"/>
        <rFont val="Times New Roman"/>
        <family val="1"/>
      </rPr>
      <t>3</t>
    </r>
  </si>
  <si>
    <r>
      <t>2020</t>
    </r>
    <r>
      <rPr>
        <sz val="14"/>
        <color rgb="FF000000"/>
        <rFont val="方正小标宋_GBK"/>
        <family val="3"/>
        <charset val="134"/>
      </rPr>
      <t>年度项目支出绩效自评表</t>
    </r>
  </si>
  <si>
    <t>文化综合发展专项资金</t>
  </si>
  <si>
    <t>主管部门</t>
  </si>
  <si>
    <t>实施单位</t>
  </si>
  <si>
    <t>年初</t>
  </si>
  <si>
    <t>全年</t>
  </si>
  <si>
    <t>执行数</t>
  </si>
  <si>
    <t>年度资金总额　</t>
  </si>
  <si>
    <t>其中：当年财政拨款　</t>
  </si>
  <si>
    <t>效益指标</t>
  </si>
  <si>
    <t>可持续影响指标</t>
  </si>
  <si>
    <t>满意度</t>
  </si>
  <si>
    <t>项目支出名称</t>
    <phoneticPr fontId="19" type="noConversion"/>
  </si>
  <si>
    <t>本级及下属单位</t>
    <phoneticPr fontId="19" type="noConversion"/>
  </si>
  <si>
    <t>项目资金（万元）</t>
    <phoneticPr fontId="19" type="noConversion"/>
  </si>
  <si>
    <t>上年结转资金　</t>
    <phoneticPr fontId="19" type="noConversion"/>
  </si>
  <si>
    <t>其他资金</t>
    <phoneticPr fontId="19" type="noConversion"/>
  </si>
  <si>
    <t>1、对省直8个文艺院团和市州开展的演艺惠民演出9280场；2、艺术精品创作78项；3、重大艺术类活动演出5场；4、文化设施维修46项目；5、非遗传承人补助275人；6、非遗文化保护项目71项。</t>
    <phoneticPr fontId="19" type="noConversion"/>
  </si>
  <si>
    <t>1、完成双送演艺惠民演出1044场；2、完成艺术精品创作64个；3、完成非遗项目保护复排、抢救和保存48个项目；4、非遗人补助269人；5、完成文化基础设施维修17个；6、完成重大演出活动5个.</t>
    <phoneticPr fontId="19" type="noConversion"/>
  </si>
  <si>
    <t>绩效指标</t>
    <phoneticPr fontId="19" type="noConversion"/>
  </si>
  <si>
    <t>年度指标值</t>
    <phoneticPr fontId="19" type="noConversion"/>
  </si>
  <si>
    <t>实际完成值</t>
    <phoneticPr fontId="19" type="noConversion"/>
  </si>
  <si>
    <t>偏差原因分析及改进措施</t>
    <phoneticPr fontId="19" type="noConversion"/>
  </si>
  <si>
    <t>产出指标（50分）</t>
    <phoneticPr fontId="19" type="noConversion"/>
  </si>
  <si>
    <t>指标1：演艺惠民演出</t>
    <phoneticPr fontId="19" type="noConversion"/>
  </si>
  <si>
    <t>惠民演出不少于9280场</t>
    <phoneticPr fontId="19" type="noConversion"/>
  </si>
  <si>
    <t>完成双送演艺惠民演出9345场</t>
    <phoneticPr fontId="19" type="noConversion"/>
  </si>
  <si>
    <t>指标2：艺术精品创作</t>
    <phoneticPr fontId="19" type="noConversion"/>
  </si>
  <si>
    <t>艺术精品创作项目不少于78个</t>
    <phoneticPr fontId="19" type="noConversion"/>
  </si>
  <si>
    <t>完成艺术精品创作64个</t>
    <phoneticPr fontId="19" type="noConversion"/>
  </si>
  <si>
    <t>资金下拨延迟及创作过程中不确定因素影响、疫情原因、演出任务繁重耽误</t>
    <phoneticPr fontId="19" type="noConversion"/>
  </si>
  <si>
    <t>指标3：非遗项目保护复排、抢救和保存</t>
    <phoneticPr fontId="19" type="noConversion"/>
  </si>
  <si>
    <t>非遗项目保护复排、抢救和保存71个项目</t>
    <phoneticPr fontId="19" type="noConversion"/>
  </si>
  <si>
    <t>完成非遗项目保护复排、抢救和保存48个项目</t>
    <phoneticPr fontId="19" type="noConversion"/>
  </si>
  <si>
    <t>非遗传承所变更、资金下拨不及时及疫情影响</t>
    <phoneticPr fontId="19" type="noConversion"/>
  </si>
  <si>
    <t>指标4：非遗人补助</t>
    <phoneticPr fontId="19" type="noConversion"/>
  </si>
  <si>
    <t>非遗人补助275人</t>
    <phoneticPr fontId="19" type="noConversion"/>
  </si>
  <si>
    <t>非遗人补助269人</t>
    <phoneticPr fontId="19" type="noConversion"/>
  </si>
  <si>
    <t>该项不扣分原因系未补助的6万元是非遗人去世或非遗传承人信息年初未变更</t>
    <phoneticPr fontId="19" type="noConversion"/>
  </si>
  <si>
    <t>指标5：文化基础设施维修</t>
    <phoneticPr fontId="19" type="noConversion"/>
  </si>
  <si>
    <t>文化基础设施维修46个项目</t>
    <phoneticPr fontId="19" type="noConversion"/>
  </si>
  <si>
    <t>完成文化基础设施维修17个</t>
    <phoneticPr fontId="19" type="noConversion"/>
  </si>
  <si>
    <t>疫情影响及资金下拨不及时或设备进入新文化馆，新文化馆尚未装修完毕</t>
    <phoneticPr fontId="19" type="noConversion"/>
  </si>
  <si>
    <t>指标6：大型演出</t>
    <phoneticPr fontId="19" type="noConversion"/>
  </si>
  <si>
    <t>重大演出活动5个</t>
    <phoneticPr fontId="19" type="noConversion"/>
  </si>
  <si>
    <t>完成重大演出活动5个</t>
    <phoneticPr fontId="19" type="noConversion"/>
  </si>
  <si>
    <t>指标1：文化设施维修项目合格率</t>
    <phoneticPr fontId="19" type="noConversion"/>
  </si>
  <si>
    <t>文化设施维修项目合格率&gt;=95%</t>
    <phoneticPr fontId="19" type="noConversion"/>
  </si>
  <si>
    <t>已完成的文化设施维修项目合格率&gt;=95%</t>
    <phoneticPr fontId="19" type="noConversion"/>
  </si>
  <si>
    <t>指标2：艺术精品创作项目优秀率</t>
    <phoneticPr fontId="19" type="noConversion"/>
  </si>
  <si>
    <t>艺术精品创作项目优秀率&gt;=95%</t>
    <phoneticPr fontId="19" type="noConversion"/>
  </si>
  <si>
    <t>已完成的艺术精品创作项目优秀率&gt;=95%</t>
    <phoneticPr fontId="19" type="noConversion"/>
  </si>
  <si>
    <t>指标3：非遗文化保护项目合格率</t>
    <phoneticPr fontId="19" type="noConversion"/>
  </si>
  <si>
    <t>非遗文化保护项目合格率&gt;=95%</t>
    <phoneticPr fontId="19" type="noConversion"/>
  </si>
  <si>
    <t>已完成的非遗文化保护项目合格率&gt;=95%</t>
    <phoneticPr fontId="19" type="noConversion"/>
  </si>
  <si>
    <t>指标4：演出项目优质率</t>
    <phoneticPr fontId="19" type="noConversion"/>
  </si>
  <si>
    <t>演出项目优质率&gt;=95%</t>
    <phoneticPr fontId="19" type="noConversion"/>
  </si>
  <si>
    <t>已完成的演出项目优质率&gt;=95%</t>
    <phoneticPr fontId="19" type="noConversion"/>
  </si>
  <si>
    <t>指标1：专项资金及时拨付</t>
    <phoneticPr fontId="19" type="noConversion"/>
  </si>
  <si>
    <t>2020年度289个文化综合项目</t>
    <phoneticPr fontId="19" type="noConversion"/>
  </si>
  <si>
    <t>于2020年拨付到位项目28个，截至目前尚未下拨资金12个项目</t>
    <phoneticPr fontId="19" type="noConversion"/>
  </si>
  <si>
    <t>还有部分项目为2021年拨付，结合2截至目前尚未付，本处扣2分</t>
    <phoneticPr fontId="19" type="noConversion"/>
  </si>
  <si>
    <t>指标2：项目按计划实施</t>
    <phoneticPr fontId="19" type="noConversion"/>
  </si>
  <si>
    <t>2020年度完成195个文化综合项目</t>
    <phoneticPr fontId="19" type="noConversion"/>
  </si>
  <si>
    <t>指标1：成本控制</t>
    <phoneticPr fontId="19" type="noConversion"/>
  </si>
  <si>
    <t>本年度完成项目无不可抗力未超额列支</t>
    <phoneticPr fontId="19" type="noConversion"/>
  </si>
  <si>
    <t>经济效益指标</t>
    <phoneticPr fontId="19" type="noConversion"/>
  </si>
  <si>
    <t>指标1：促进文化产值增长</t>
    <phoneticPr fontId="19" type="noConversion"/>
  </si>
  <si>
    <t>促进文化产值增长增长8%</t>
    <phoneticPr fontId="19" type="noConversion"/>
  </si>
  <si>
    <t>已完成项目较2018年促进文化产值增长增长8%</t>
    <phoneticPr fontId="19" type="noConversion"/>
  </si>
  <si>
    <t>考虑未完成项目影响</t>
    <phoneticPr fontId="19" type="noConversion"/>
  </si>
  <si>
    <t>指标2：促进相关产业收入增长</t>
    <phoneticPr fontId="19" type="noConversion"/>
  </si>
  <si>
    <t>促进相关产业收入增长5%</t>
    <phoneticPr fontId="19" type="noConversion"/>
  </si>
  <si>
    <t>已完成项目较2018年促进相关产业收入增长5%</t>
    <phoneticPr fontId="19" type="noConversion"/>
  </si>
  <si>
    <t>社会效益指标</t>
    <phoneticPr fontId="19" type="noConversion"/>
  </si>
  <si>
    <t>指标1：增加服务群众</t>
    <phoneticPr fontId="19" type="noConversion"/>
  </si>
  <si>
    <t>较2018年增加服务群众5%</t>
    <phoneticPr fontId="19" type="noConversion"/>
  </si>
  <si>
    <t>已完成项目较2018年增加服务群众5%</t>
    <phoneticPr fontId="19" type="noConversion"/>
  </si>
  <si>
    <t>指标2：弘扬传统文化，提升文化环境，提高群众文化素养</t>
    <phoneticPr fontId="19" type="noConversion"/>
  </si>
  <si>
    <t>弘扬传统文化，提升文化环境，提高群众文化素养</t>
    <phoneticPr fontId="19" type="noConversion"/>
  </si>
  <si>
    <t>弘扬传统文化，提升文化环境</t>
    <phoneticPr fontId="19" type="noConversion"/>
  </si>
  <si>
    <t>生态效益指标</t>
    <phoneticPr fontId="19" type="noConversion"/>
  </si>
  <si>
    <t>指标1：促进社会文化环境品质的提升</t>
    <phoneticPr fontId="19" type="noConversion"/>
  </si>
  <si>
    <t>促进社会文化环境品质的提升</t>
    <phoneticPr fontId="19" type="noConversion"/>
  </si>
  <si>
    <t>有力促进社会文化环境品质的提升</t>
    <phoneticPr fontId="19" type="noConversion"/>
  </si>
  <si>
    <t>可持续性指标（10分）</t>
    <phoneticPr fontId="19" type="noConversion"/>
  </si>
  <si>
    <t>指标1：持续促进非物质文化遗产得到全面完整保护、传承和发展</t>
    <phoneticPr fontId="19" type="noConversion"/>
  </si>
  <si>
    <t>持续促进非物质文化遗产得到全面完整保护、传承和发展</t>
    <phoneticPr fontId="19" type="noConversion"/>
  </si>
  <si>
    <t>加强非遗项目复排、抢救保存、非遗人补助，戏曲进校园等，保护和发扬传统文化</t>
    <phoneticPr fontId="19" type="noConversion"/>
  </si>
  <si>
    <t>服务对象满意度指标</t>
  </si>
  <si>
    <t>指标1：受众服务群总满意度</t>
    <phoneticPr fontId="19" type="noConversion"/>
  </si>
  <si>
    <t>各方面受众服务群总满意度达到90%以上</t>
    <phoneticPr fontId="19" type="noConversion"/>
  </si>
  <si>
    <t>各方受众反应群众满意度达到90%以上</t>
    <phoneticPr fontId="19" type="noConversion"/>
  </si>
  <si>
    <r>
      <t xml:space="preserve">  </t>
    </r>
    <r>
      <rPr>
        <sz val="10"/>
        <color rgb="FF000000"/>
        <rFont val="仿宋_GB2312"/>
        <family val="3"/>
        <charset val="134"/>
      </rPr>
      <t>其中：</t>
    </r>
    <r>
      <rPr>
        <sz val="10"/>
        <color rgb="FF000000"/>
        <rFont val="Arial Narrow"/>
        <family val="2"/>
      </rPr>
      <t xml:space="preserve">  </t>
    </r>
    <r>
      <rPr>
        <sz val="10"/>
        <color rgb="FF000000"/>
        <rFont val="仿宋_GB2312"/>
        <family val="3"/>
        <charset val="134"/>
      </rPr>
      <t>一般公共预算：</t>
    </r>
    <r>
      <rPr>
        <sz val="10"/>
        <color rgb="FF000000"/>
        <rFont val="Arial Narrow"/>
        <family val="2"/>
      </rPr>
      <t>44,026.66</t>
    </r>
    <phoneticPr fontId="5" type="noConversion"/>
  </si>
  <si>
    <r>
      <t>纳入专户管理的非税收入拨款：</t>
    </r>
    <r>
      <rPr>
        <sz val="10"/>
        <color rgb="FF000000"/>
        <rFont val="Arial Narrow"/>
        <family val="2"/>
      </rPr>
      <t>672.10</t>
    </r>
    <phoneticPr fontId="5" type="noConversion"/>
  </si>
  <si>
    <r>
      <t>其中：基本支出：</t>
    </r>
    <r>
      <rPr>
        <sz val="10"/>
        <color rgb="FF000000"/>
        <rFont val="Arial Narrow"/>
        <family val="2"/>
      </rPr>
      <t>30,810.03</t>
    </r>
    <phoneticPr fontId="5" type="noConversion"/>
  </si>
  <si>
    <r>
      <t>项目支出：</t>
    </r>
    <r>
      <rPr>
        <sz val="10"/>
        <color rgb="FF000000"/>
        <rFont val="Arial Narrow"/>
        <family val="2"/>
      </rPr>
      <t>45,346.33</t>
    </r>
    <phoneticPr fontId="5" type="noConversion"/>
  </si>
  <si>
    <t>坚持以习近平新时代中国特色社会主义思想为指导，全面贯彻党的十九大和十九届四中全会精神，按照文化和旅游部和省委、省政府的决策部署，深入实施“两大工程五大体系”工作思路，坚持以融合发展为主线，树立“创新思路谋发展、跳出文旅抓文旅”的理念，创新推进“6563”点线面体工作战略（即6个十大文化旅游区、项目、企业和活动，5条精品线路，6项基础工作，省市县3级整体联动），充分发挥比较优势，推动优势项目、优势地区率先发展，统筹抓好文化和旅游产业、事业等各项基础工作，在实现点线面体优化组合中催生发展能量最大限度释放，让人民群众拥有更多文化和旅游的幸福感、获得感、安全感，为推动我省创新引领开放崛起战略实施作出新的贡献。</t>
    <phoneticPr fontId="5" type="noConversion"/>
  </si>
  <si>
    <t>1、业务工作专项</t>
    <phoneticPr fontId="5" type="noConversion"/>
  </si>
  <si>
    <t>坚持以习近平新时代中国特色社会主义思想为指导，以党建工作统领全局，干部职工的政治意识、担当意识进一步增强，一系列工作得到省委、省政府高度肯定。2020年前三季度，全省3684家规模以上企业实现营业收入2162.51亿元，按可比口径比上年同期下降0.9%，降幅比二季度收窄1.8个百分比，11个市州增长由负转正。集中力量推进艺术精品创作。围绕全面建成小康社会、建党100周年开展艺术精品创作。市场处被省委、省政府评为抗击疫情先进集体。省委、省政府办公厅印发《关于加强文物保护利用改革的实施意见》，部署推进“九项任务”、实施“五项工程”，联合省委宣传部等6个部门印发《湖南省革命文物保护利用工程（2020-2022年）实施方案》，深入贯彻落实中央文物保护利用改革和实施革命文物保护利用工程决策部署。</t>
    <phoneticPr fontId="5" type="noConversion"/>
  </si>
  <si>
    <r>
      <t>8000</t>
    </r>
    <r>
      <rPr>
        <sz val="10"/>
        <color rgb="FF000000"/>
        <rFont val="仿宋_GB2312"/>
        <family val="3"/>
        <charset val="134"/>
      </rPr>
      <t>亿元</t>
    </r>
    <phoneticPr fontId="5" type="noConversion"/>
  </si>
  <si>
    <t>指标2：入境旅游收入</t>
    <phoneticPr fontId="5" type="noConversion"/>
  </si>
  <si>
    <r>
      <t>10</t>
    </r>
    <r>
      <rPr>
        <sz val="10"/>
        <color rgb="FF000000"/>
        <rFont val="仿宋_GB2312"/>
        <family val="3"/>
        <charset val="134"/>
      </rPr>
      <t>亿美元</t>
    </r>
    <phoneticPr fontId="5" type="noConversion"/>
  </si>
  <si>
    <r>
      <t>7.5</t>
    </r>
    <r>
      <rPr>
        <sz val="10"/>
        <color rgb="FF000000"/>
        <rFont val="仿宋_GB2312"/>
        <family val="3"/>
        <charset val="134"/>
      </rPr>
      <t>亿人次</t>
    </r>
    <phoneticPr fontId="5" type="noConversion"/>
  </si>
  <si>
    <r>
      <t>400</t>
    </r>
    <r>
      <rPr>
        <sz val="10"/>
        <color rgb="FF000000"/>
        <rFont val="仿宋_GB2312"/>
        <family val="3"/>
        <charset val="134"/>
      </rPr>
      <t>万人次</t>
    </r>
    <phoneticPr fontId="5" type="noConversion"/>
  </si>
  <si>
    <t>完成双送演艺惠民演出9345场</t>
  </si>
  <si>
    <t>惠民演出不少于9280场</t>
    <phoneticPr fontId="5" type="noConversion"/>
  </si>
  <si>
    <r>
      <t>指标</t>
    </r>
    <r>
      <rPr>
        <sz val="10"/>
        <color rgb="FF000000"/>
        <rFont val="Arial Narrow"/>
        <family val="2"/>
      </rPr>
      <t>4</t>
    </r>
    <r>
      <rPr>
        <sz val="10"/>
        <color rgb="FF000000"/>
        <rFont val="仿宋_GB2312"/>
        <family val="3"/>
        <charset val="134"/>
      </rPr>
      <t>：极致精品文化旅游线路</t>
    </r>
    <phoneticPr fontId="5" type="noConversion"/>
  </si>
  <si>
    <t>艺术精品创作项目不少于78个</t>
    <phoneticPr fontId="5" type="noConversion"/>
  </si>
  <si>
    <r>
      <t>指标</t>
    </r>
    <r>
      <rPr>
        <sz val="10"/>
        <color rgb="FF000000"/>
        <rFont val="Arial Narrow"/>
        <family val="2"/>
      </rPr>
      <t>5</t>
    </r>
    <r>
      <rPr>
        <sz val="10"/>
        <color rgb="FF000000"/>
        <rFont val="仿宋_GB2312"/>
        <family val="3"/>
        <charset val="134"/>
      </rPr>
      <t>：艺术精品创作</t>
    </r>
    <phoneticPr fontId="5" type="noConversion"/>
  </si>
  <si>
    <r>
      <t>6.93</t>
    </r>
    <r>
      <rPr>
        <sz val="10"/>
        <color rgb="FF000000"/>
        <rFont val="仿宋_GB2312"/>
        <family val="3"/>
        <charset val="134"/>
      </rPr>
      <t>亿人次</t>
    </r>
    <phoneticPr fontId="5" type="noConversion"/>
  </si>
  <si>
    <r>
      <t>17.04</t>
    </r>
    <r>
      <rPr>
        <sz val="10"/>
        <color rgb="FF000000"/>
        <rFont val="仿宋_GB2312"/>
        <family val="3"/>
        <charset val="134"/>
      </rPr>
      <t>万人次</t>
    </r>
    <phoneticPr fontId="5" type="noConversion"/>
  </si>
  <si>
    <r>
      <t>8261.95</t>
    </r>
    <r>
      <rPr>
        <sz val="10"/>
        <color rgb="FF000000"/>
        <rFont val="仿宋_GB2312"/>
        <family val="3"/>
        <charset val="134"/>
      </rPr>
      <t>亿元</t>
    </r>
    <phoneticPr fontId="5" type="noConversion"/>
  </si>
  <si>
    <t>0.51亿美元</t>
    <phoneticPr fontId="5" type="noConversion"/>
  </si>
  <si>
    <t>完成艺术精品创作64个</t>
    <phoneticPr fontId="5" type="noConversion"/>
  </si>
  <si>
    <t>5条</t>
    <phoneticPr fontId="5" type="noConversion"/>
  </si>
  <si>
    <r>
      <t>指标</t>
    </r>
    <r>
      <rPr>
        <sz val="10"/>
        <color rgb="FF000000"/>
        <rFont val="Arial Narrow"/>
        <family val="2"/>
      </rPr>
      <t>6</t>
    </r>
    <r>
      <rPr>
        <sz val="10"/>
        <color rgb="FF000000"/>
        <rFont val="仿宋_GB2312"/>
        <family val="3"/>
        <charset val="134"/>
      </rPr>
      <t>：完成数字文化馆建设任务</t>
    </r>
    <phoneticPr fontId="5" type="noConversion"/>
  </si>
  <si>
    <r>
      <t>20</t>
    </r>
    <r>
      <rPr>
        <sz val="10"/>
        <color rgb="FF000000"/>
        <rFont val="宋体"/>
        <family val="2"/>
        <charset val="134"/>
      </rPr>
      <t>个市州</t>
    </r>
    <phoneticPr fontId="5" type="noConversion"/>
  </si>
  <si>
    <t>年度内推出入选“五个一工程”的作品并获奖</t>
    <phoneticPr fontId="5" type="noConversion"/>
  </si>
  <si>
    <t>京剧《梅花簪》，花鼓戏《桃花烟雨》，歌曲《我是你的鸽子花》等入选省第十四届“五个一工程”作品奖</t>
    <phoneticPr fontId="5" type="noConversion"/>
  </si>
  <si>
    <t>本年度推出建党100周年创作精品</t>
    <phoneticPr fontId="5" type="noConversion"/>
  </si>
  <si>
    <r>
      <t>指标</t>
    </r>
    <r>
      <rPr>
        <sz val="10"/>
        <color rgb="FF000000"/>
        <rFont val="Arial Narrow"/>
        <family val="2"/>
      </rPr>
      <t>2</t>
    </r>
    <r>
      <rPr>
        <sz val="10"/>
        <color rgb="FF000000"/>
        <rFont val="仿宋_GB2312"/>
        <family val="3"/>
        <charset val="134"/>
      </rPr>
      <t>：推出建党100周年艺术创作精品</t>
    </r>
    <phoneticPr fontId="5" type="noConversion"/>
  </si>
  <si>
    <t>《大地颂歌》《桃花烟雨》等2部入选</t>
    <phoneticPr fontId="5" type="noConversion"/>
  </si>
  <si>
    <t>举办全省“欢乐潇湘”群众文化展演、群星奖获奖作品巡演</t>
    <phoneticPr fontId="5" type="noConversion"/>
  </si>
  <si>
    <r>
      <t>指标</t>
    </r>
    <r>
      <rPr>
        <sz val="10"/>
        <color rgb="FF000000"/>
        <rFont val="Arial Narrow"/>
        <family val="2"/>
      </rPr>
      <t>7</t>
    </r>
    <r>
      <rPr>
        <sz val="10"/>
        <color rgb="FF000000"/>
        <rFont val="仿宋_GB2312"/>
        <family val="3"/>
        <charset val="134"/>
      </rPr>
      <t>：举办全省“欢乐潇湘”巡演</t>
    </r>
    <phoneticPr fontId="5" type="noConversion"/>
  </si>
  <si>
    <t>举办“决战脱贫·决胜小康”—2020年全省“欢乐潇湘”精准扶贫优秀文艺作品巡（展）演活动</t>
    <phoneticPr fontId="5" type="noConversion"/>
  </si>
  <si>
    <t>指标8：改扩建旅游厕所</t>
    <phoneticPr fontId="5" type="noConversion"/>
  </si>
  <si>
    <t>2600座</t>
    <phoneticPr fontId="5" type="noConversion"/>
  </si>
  <si>
    <t>3442座</t>
    <phoneticPr fontId="5" type="noConversion"/>
  </si>
  <si>
    <r>
      <t>指标</t>
    </r>
    <r>
      <rPr>
        <sz val="10"/>
        <color rgb="FF000000"/>
        <rFont val="Arial Narrow"/>
        <family val="2"/>
      </rPr>
      <t>3</t>
    </r>
    <r>
      <rPr>
        <sz val="10"/>
        <color rgb="FF000000"/>
        <rFont val="仿宋_GB2312"/>
        <family val="3"/>
        <charset val="134"/>
      </rPr>
      <t>、文旅“云游”计划</t>
    </r>
    <phoneticPr fontId="5" type="noConversion"/>
  </si>
  <si>
    <t>评选优秀作品</t>
    <phoneticPr fontId="5" type="noConversion"/>
  </si>
  <si>
    <t>抗疫作品458件，37件作品获评优秀</t>
    <phoneticPr fontId="5" type="noConversion"/>
  </si>
  <si>
    <t>指标4、特色文旅小镇</t>
    <phoneticPr fontId="5" type="noConversion"/>
  </si>
  <si>
    <t>打造特色文旅小镇成为有特色、叫得响的品牌</t>
    <phoneticPr fontId="5" type="noConversion"/>
  </si>
  <si>
    <t>完成十大特色文旅小镇整体提质</t>
    <phoneticPr fontId="5" type="noConversion"/>
  </si>
  <si>
    <t>以战疫情促发展为主线，产业和事业发展齐头并进，全省文化建设和旅游发展迈上新的台阶</t>
    <phoneticPr fontId="5" type="noConversion"/>
  </si>
  <si>
    <t>因疫情影响，旅游与文化培训等方面受到了影响</t>
    <phoneticPr fontId="5" type="noConversion"/>
  </si>
  <si>
    <t>以后针对性的进行战略调整</t>
    <phoneticPr fontId="5" type="noConversion"/>
  </si>
  <si>
    <r>
      <t>产出指标（</t>
    </r>
    <r>
      <rPr>
        <sz val="10"/>
        <color rgb="FF000000"/>
        <rFont val="Arial Narrow"/>
        <family val="2"/>
      </rPr>
      <t>58</t>
    </r>
    <r>
      <rPr>
        <sz val="10"/>
        <color rgb="FF000000"/>
        <rFont val="仿宋_GB2312"/>
        <family val="3"/>
        <charset val="134"/>
      </rPr>
      <t>分）</t>
    </r>
    <phoneticPr fontId="5" type="noConversion"/>
  </si>
  <si>
    <r>
      <t>满意度指标（</t>
    </r>
    <r>
      <rPr>
        <sz val="10"/>
        <color rgb="FF000000"/>
        <rFont val="Arial Narrow"/>
        <family val="2"/>
      </rPr>
      <t>8</t>
    </r>
    <r>
      <rPr>
        <sz val="10"/>
        <color rgb="FF000000"/>
        <rFont val="仿宋_GB2312"/>
        <family val="3"/>
        <charset val="134"/>
      </rPr>
      <t>分）</t>
    </r>
    <phoneticPr fontId="5" type="noConversion"/>
  </si>
  <si>
    <t>可持续影响指标（6分）</t>
    <phoneticPr fontId="5" type="noConversion"/>
  </si>
  <si>
    <r>
      <t>效益指标（</t>
    </r>
    <r>
      <rPr>
        <sz val="10"/>
        <color rgb="FF000000"/>
        <rFont val="Arial Narrow"/>
        <family val="2"/>
      </rPr>
      <t>28</t>
    </r>
    <r>
      <rPr>
        <sz val="10"/>
        <color rgb="FF000000"/>
        <rFont val="仿宋_GB2312"/>
        <family val="3"/>
        <charset val="134"/>
      </rPr>
      <t>分）</t>
    </r>
    <phoneticPr fontId="5" type="noConversion"/>
  </si>
  <si>
    <t>疫情影响酌情扣分</t>
    <phoneticPr fontId="5" type="noConversion"/>
  </si>
  <si>
    <t>部分疫情影响酌情扣分</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</si>
</sst>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_);[Red]\(0.00\)"/>
  </numFmts>
  <fonts count="24">
    <font>
      <sz val="11"/>
      <color theme="1"/>
      <name val="等线"/>
      <family val="2"/>
      <scheme val="minor"/>
    </font>
    <font>
      <sz val="11"/>
      <color theme="1"/>
      <name val="等线"/>
      <family val="2"/>
      <scheme val="minor"/>
    </font>
    <font>
      <sz val="12"/>
      <color theme="1"/>
      <name val="仿宋_GB2312"/>
      <family val="3"/>
      <charset val="134"/>
    </font>
    <font>
      <sz val="12"/>
      <color theme="1"/>
      <name val="Times New Roman"/>
      <family val="1"/>
    </font>
    <font>
      <sz val="12"/>
      <color rgb="FF000000"/>
      <name val="仿宋_GB2312"/>
      <family val="3"/>
      <charset val="134"/>
    </font>
    <font>
      <sz val="9"/>
      <name val="等线"/>
      <family val="3"/>
      <charset val="134"/>
      <scheme val="minor"/>
    </font>
    <font>
      <b/>
      <sz val="18"/>
      <color theme="1"/>
      <name val="仿宋_GB2312"/>
      <family val="3"/>
      <charset val="134"/>
    </font>
    <font>
      <sz val="10"/>
      <color theme="1"/>
      <name val="Calibri"/>
      <family val="2"/>
    </font>
    <font>
      <sz val="10.5"/>
      <color theme="1"/>
      <name val="仿宋_GB2312"/>
      <family val="3"/>
      <charset val="134"/>
    </font>
    <font>
      <b/>
      <sz val="10.5"/>
      <color theme="1"/>
      <name val="仿宋_GB2312"/>
      <family val="3"/>
      <charset val="134"/>
    </font>
    <font>
      <sz val="10.5"/>
      <color theme="1"/>
      <name val="宋体"/>
      <family val="3"/>
      <charset val="134"/>
    </font>
    <font>
      <sz val="11"/>
      <color theme="1"/>
      <name val="仿宋_GB2312"/>
      <family val="3"/>
      <charset val="134"/>
    </font>
    <font>
      <sz val="11"/>
      <color theme="1"/>
      <name val="Times New Roman"/>
      <family val="1"/>
    </font>
    <font>
      <sz val="14"/>
      <color theme="1"/>
      <name val="Times New Roman"/>
      <family val="1"/>
    </font>
    <font>
      <sz val="14"/>
      <color rgb="FF000000"/>
      <name val="Times New Roman"/>
      <family val="1"/>
    </font>
    <font>
      <sz val="14"/>
      <color rgb="FF000000"/>
      <name val="方正小标宋_GBK"/>
      <family val="3"/>
      <charset val="134"/>
    </font>
    <font>
      <sz val="10"/>
      <color rgb="FF000000"/>
      <name val="仿宋_GB2312"/>
      <family val="3"/>
      <charset val="134"/>
    </font>
    <font>
      <sz val="10"/>
      <color rgb="FF000000"/>
      <name val="Arial Narrow"/>
      <family val="2"/>
    </font>
    <font>
      <sz val="14"/>
      <color theme="1"/>
      <name val="仿宋_GB2312"/>
      <family val="3"/>
      <charset val="134"/>
    </font>
    <font>
      <sz val="9"/>
      <name val="宋体"/>
      <family val="3"/>
      <charset val="134"/>
    </font>
    <font>
      <sz val="10"/>
      <color theme="1"/>
      <name val="仿宋_GB2312"/>
      <family val="3"/>
      <charset val="134"/>
    </font>
    <font>
      <sz val="10"/>
      <color rgb="FF000000"/>
      <name val="FangSong"/>
      <family val="3"/>
      <charset val="134"/>
    </font>
    <font>
      <sz val="10"/>
      <color rgb="FF000000"/>
      <name val="宋体"/>
      <family val="2"/>
      <charset val="134"/>
    </font>
    <font>
      <sz val="10"/>
      <color rgb="FF000000"/>
      <name val="仿宋_GB2312"/>
      <family val="2"/>
      <charset val="13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5">
    <border>
      <left/>
      <right/>
      <top/>
      <bottom/>
      <diagonal/>
    </border>
    <border>
      <left/>
      <right style="dotted">
        <color indexed="64"/>
      </right>
      <top style="medium">
        <color indexed="64"/>
      </top>
      <bottom style="dotted">
        <color indexed="64"/>
      </bottom>
      <diagonal/>
    </border>
    <border>
      <left/>
      <right/>
      <top style="medium">
        <color indexed="64"/>
      </top>
      <bottom style="dotted">
        <color indexed="64"/>
      </bottom>
      <diagonal/>
    </border>
    <border>
      <left/>
      <right style="dotted">
        <color indexed="64"/>
      </right>
      <top/>
      <bottom style="dotted">
        <color indexed="64"/>
      </bottom>
      <diagonal/>
    </border>
    <border>
      <left/>
      <right/>
      <top/>
      <bottom style="dotted">
        <color indexed="64"/>
      </bottom>
      <diagonal/>
    </border>
    <border>
      <left/>
      <right style="dotted">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2">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3"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2" fillId="0" borderId="3" xfId="0" applyFont="1" applyBorder="1" applyAlignment="1">
      <alignment horizontal="justify" vertical="center" wrapText="1"/>
    </xf>
    <xf numFmtId="4" fontId="3" fillId="0" borderId="3" xfId="0" applyNumberFormat="1" applyFont="1" applyBorder="1" applyAlignment="1">
      <alignment horizontal="center" vertical="center"/>
    </xf>
    <xf numFmtId="4" fontId="3" fillId="0" borderId="4" xfId="0" applyNumberFormat="1" applyFont="1" applyBorder="1" applyAlignment="1">
      <alignment horizontal="center" vertical="center"/>
    </xf>
    <xf numFmtId="0" fontId="2" fillId="0" borderId="5" xfId="0" applyFont="1" applyBorder="1" applyAlignment="1">
      <alignment horizontal="center" vertical="center" wrapText="1"/>
    </xf>
    <xf numFmtId="4" fontId="3" fillId="0" borderId="5" xfId="0" applyNumberFormat="1" applyFont="1" applyBorder="1" applyAlignment="1">
      <alignment horizontal="center" vertical="center"/>
    </xf>
    <xf numFmtId="4" fontId="3" fillId="0" borderId="6" xfId="0" applyNumberFormat="1" applyFont="1" applyBorder="1" applyAlignment="1">
      <alignment horizontal="center" vertical="center"/>
    </xf>
    <xf numFmtId="43" fontId="3" fillId="0" borderId="3" xfId="1" applyFont="1" applyBorder="1" applyAlignment="1">
      <alignment horizontal="center" vertical="center"/>
    </xf>
    <xf numFmtId="43" fontId="3" fillId="0" borderId="5" xfId="1" applyFont="1" applyBorder="1" applyAlignment="1">
      <alignment horizontal="center" vertical="center"/>
    </xf>
    <xf numFmtId="43" fontId="3" fillId="0" borderId="4" xfId="1" applyFont="1" applyBorder="1" applyAlignment="1">
      <alignment horizontal="center" vertical="center"/>
    </xf>
    <xf numFmtId="43" fontId="3" fillId="0" borderId="6" xfId="1" applyFont="1" applyBorder="1" applyAlignment="1">
      <alignment horizontal="center" vertical="center"/>
    </xf>
    <xf numFmtId="0" fontId="2" fillId="0" borderId="0" xfId="0" applyFont="1" applyBorder="1" applyAlignment="1">
      <alignment horizontal="center" vertical="center"/>
    </xf>
    <xf numFmtId="4" fontId="3" fillId="0" borderId="0" xfId="0" applyNumberFormat="1" applyFont="1" applyBorder="1" applyAlignment="1">
      <alignment horizontal="center" vertical="center"/>
    </xf>
    <xf numFmtId="43" fontId="3" fillId="0" borderId="0" xfId="1" applyFont="1" applyBorder="1" applyAlignment="1">
      <alignment horizontal="center" vertical="center"/>
    </xf>
    <xf numFmtId="43" fontId="0" fillId="0" borderId="0" xfId="1" applyFont="1" applyAlignment="1"/>
    <xf numFmtId="43" fontId="0" fillId="0" borderId="0" xfId="0" applyNumberFormat="1"/>
    <xf numFmtId="10" fontId="0" fillId="0" borderId="0" xfId="2" applyNumberFormat="1" applyFont="1" applyAlignment="1"/>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justify" vertical="center" wrapText="1"/>
    </xf>
    <xf numFmtId="0" fontId="8" fillId="0" borderId="12" xfId="0" applyFont="1" applyBorder="1" applyAlignment="1">
      <alignment horizontal="center" vertical="center" wrapText="1"/>
    </xf>
    <xf numFmtId="0" fontId="0" fillId="0" borderId="8" xfId="0" applyBorder="1" applyAlignment="1">
      <alignment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11" fillId="0" borderId="0" xfId="0" applyFont="1" applyAlignment="1">
      <alignment horizontal="left" vertical="center"/>
    </xf>
    <xf numFmtId="0" fontId="0" fillId="3" borderId="0" xfId="0" applyFill="1"/>
    <xf numFmtId="0" fontId="7" fillId="0" borderId="0" xfId="0" applyFont="1" applyAlignment="1">
      <alignment vertical="center" wrapText="1"/>
    </xf>
    <xf numFmtId="0" fontId="14" fillId="0" borderId="0" xfId="0" applyFont="1" applyAlignment="1">
      <alignment horizontal="left" vertical="center"/>
    </xf>
    <xf numFmtId="0" fontId="18" fillId="0" borderId="0" xfId="0" applyFont="1" applyAlignment="1">
      <alignment horizontal="left" vertical="center"/>
    </xf>
    <xf numFmtId="0" fontId="16"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16" fillId="0" borderId="17" xfId="0" applyFont="1" applyBorder="1" applyAlignment="1">
      <alignment horizontal="left" vertical="center" wrapText="1"/>
    </xf>
    <xf numFmtId="10" fontId="16" fillId="0" borderId="17" xfId="2" applyNumberFormat="1" applyFont="1" applyBorder="1" applyAlignment="1">
      <alignment horizontal="left" vertical="center" wrapText="1"/>
    </xf>
    <xf numFmtId="176" fontId="16" fillId="0" borderId="17" xfId="0" applyNumberFormat="1" applyFont="1" applyBorder="1" applyAlignment="1">
      <alignment horizontal="left" vertical="center" wrapText="1"/>
    </xf>
    <xf numFmtId="0" fontId="21" fillId="0" borderId="17" xfId="0" applyFont="1" applyBorder="1" applyAlignment="1">
      <alignment horizontal="left" vertical="center" wrapText="1"/>
    </xf>
    <xf numFmtId="0" fontId="16" fillId="0" borderId="17" xfId="0" applyFont="1" applyBorder="1" applyAlignment="1">
      <alignment vertical="center" wrapText="1"/>
    </xf>
    <xf numFmtId="0" fontId="16" fillId="0" borderId="17" xfId="0" applyFont="1" applyBorder="1" applyAlignment="1">
      <alignment horizontal="center" vertical="center" wrapText="1"/>
    </xf>
    <xf numFmtId="4" fontId="0" fillId="0" borderId="0" xfId="0" applyNumberFormat="1"/>
    <xf numFmtId="4" fontId="17" fillId="0" borderId="17" xfId="0" applyNumberFormat="1" applyFont="1" applyBorder="1" applyAlignment="1">
      <alignment horizontal="center" vertical="center" wrapText="1"/>
    </xf>
    <xf numFmtId="0" fontId="17" fillId="0" borderId="17" xfId="0" applyFont="1" applyBorder="1" applyAlignment="1">
      <alignment horizontal="center" vertical="center" wrapText="1"/>
    </xf>
    <xf numFmtId="10" fontId="17" fillId="0" borderId="17" xfId="0" applyNumberFormat="1" applyFont="1" applyBorder="1" applyAlignment="1">
      <alignment horizontal="center" vertical="center" wrapText="1"/>
    </xf>
    <xf numFmtId="43" fontId="17" fillId="0" borderId="17" xfId="1" applyFont="1" applyBorder="1" applyAlignment="1">
      <alignment horizontal="center" vertical="center" wrapText="1"/>
    </xf>
    <xf numFmtId="0" fontId="16" fillId="0" borderId="17" xfId="0" applyFont="1" applyBorder="1" applyAlignment="1">
      <alignment horizontal="justify" vertical="center" wrapText="1"/>
    </xf>
    <xf numFmtId="0" fontId="17" fillId="0" borderId="17" xfId="0" applyFont="1" applyBorder="1" applyAlignment="1">
      <alignment horizontal="left" vertical="center" wrapText="1"/>
    </xf>
    <xf numFmtId="0" fontId="17" fillId="0" borderId="17"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3" fontId="8" fillId="0" borderId="14"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10" fontId="8" fillId="0" borderId="14"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16" xfId="0" applyFont="1" applyBorder="1" applyAlignment="1">
      <alignment horizontal="right" vertical="center" wrapText="1"/>
    </xf>
    <xf numFmtId="43" fontId="8" fillId="0" borderId="16" xfId="0" applyNumberFormat="1" applyFont="1" applyBorder="1" applyAlignment="1">
      <alignment horizontal="right" vertical="center" wrapText="1"/>
    </xf>
    <xf numFmtId="43" fontId="8" fillId="0" borderId="15" xfId="0" applyNumberFormat="1" applyFont="1" applyBorder="1" applyAlignment="1">
      <alignment horizontal="right" vertical="center" wrapText="1"/>
    </xf>
    <xf numFmtId="4" fontId="8" fillId="0" borderId="16" xfId="0" applyNumberFormat="1" applyFont="1" applyBorder="1" applyAlignment="1">
      <alignment horizontal="right" vertical="center" wrapText="1"/>
    </xf>
    <xf numFmtId="4" fontId="8" fillId="0" borderId="15" xfId="0" applyNumberFormat="1" applyFont="1" applyBorder="1" applyAlignment="1">
      <alignment horizontal="right" vertical="center" wrapText="1"/>
    </xf>
    <xf numFmtId="4" fontId="8" fillId="0" borderId="14" xfId="0" applyNumberFormat="1" applyFont="1" applyBorder="1" applyAlignment="1">
      <alignment horizontal="right"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6" xfId="0" applyFont="1" applyBorder="1" applyAlignment="1">
      <alignment horizontal="center" vertical="center"/>
    </xf>
    <xf numFmtId="0" fontId="8" fillId="0" borderId="16" xfId="0" applyFont="1" applyBorder="1" applyAlignment="1">
      <alignment horizontal="center" vertical="center" wrapText="1"/>
    </xf>
    <xf numFmtId="0" fontId="16" fillId="0" borderId="17" xfId="0" applyFont="1" applyBorder="1" applyAlignment="1">
      <alignment horizontal="center" vertical="center" wrapText="1"/>
    </xf>
    <xf numFmtId="4" fontId="17" fillId="0" borderId="17" xfId="0" applyNumberFormat="1" applyFont="1" applyBorder="1" applyAlignment="1">
      <alignment horizontal="center" vertical="center" wrapText="1"/>
    </xf>
    <xf numFmtId="0" fontId="17" fillId="0" borderId="17" xfId="0" applyFont="1" applyBorder="1" applyAlignment="1">
      <alignment horizontal="left" vertical="center" wrapText="1"/>
    </xf>
    <xf numFmtId="0" fontId="16" fillId="0" borderId="17" xfId="0" applyFont="1" applyBorder="1" applyAlignment="1">
      <alignment horizontal="left" vertical="center" wrapText="1"/>
    </xf>
    <xf numFmtId="0" fontId="16" fillId="0" borderId="17" xfId="0" applyFont="1" applyBorder="1" applyAlignment="1">
      <alignment horizontal="left" vertical="center" wrapText="1" indent="2"/>
    </xf>
    <xf numFmtId="0" fontId="16" fillId="0" borderId="17" xfId="0" applyFont="1" applyBorder="1" applyAlignment="1">
      <alignment horizontal="left" vertical="center" wrapText="1" indent="3"/>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20" fillId="0" borderId="17" xfId="0" applyFont="1" applyBorder="1" applyAlignment="1">
      <alignment horizontal="center" vertical="center" wrapText="1"/>
    </xf>
    <xf numFmtId="0" fontId="16" fillId="0" borderId="17" xfId="0" applyFont="1" applyBorder="1" applyAlignment="1">
      <alignment vertical="center" wrapText="1"/>
    </xf>
    <xf numFmtId="43" fontId="8" fillId="0" borderId="16" xfId="1" applyFont="1" applyBorder="1" applyAlignment="1">
      <alignment horizontal="center" vertical="center" wrapText="1"/>
    </xf>
    <xf numFmtId="43" fontId="8" fillId="0" borderId="15" xfId="1" applyFont="1" applyBorder="1" applyAlignment="1">
      <alignment horizontal="center" vertical="center" wrapText="1"/>
    </xf>
    <xf numFmtId="4" fontId="8" fillId="0" borderId="14" xfId="0" applyNumberFormat="1" applyFont="1" applyFill="1" applyBorder="1" applyAlignment="1">
      <alignment horizontal="right" vertical="center" wrapText="1"/>
    </xf>
    <xf numFmtId="4" fontId="8" fillId="0" borderId="15" xfId="0" applyNumberFormat="1" applyFont="1" applyFill="1" applyBorder="1" applyAlignment="1">
      <alignment horizontal="right"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38126;/&#28246;&#21335;&#30465;&#25991;&#21270;&#21644;&#26053;&#28216;&#21381;2020&#24180;&#37096;&#38376;&#20915;&#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DM 封面代码"/>
      <sheetName val="Z01 收入支出决算总表"/>
      <sheetName val="Z01_1 财政拨款收入支出决算总表"/>
      <sheetName val="Z02 收入支出决算表"/>
      <sheetName val="Z03 收入决算表"/>
      <sheetName val="Z04 支出决算表"/>
      <sheetName val="Z05 支出决算明细表"/>
      <sheetName val="Z05_1 基本支出决算明细表"/>
      <sheetName val="Z05_2 项目支出决算明细表"/>
      <sheetName val="Z05_3 经营支出决算明细表"/>
      <sheetName val="Z06 项目收入支出决算表"/>
      <sheetName val="Z07 一般公共预算财政拨款收入支出决算表"/>
      <sheetName val="Z08 一般公共预算财政拨款支出决算明细表"/>
      <sheetName val="Z08_1 一般公共预算财政拨款基本支出决算明细表"/>
      <sheetName val="Z08_2 一般公共预算财政拨款项目支出决算明细表"/>
      <sheetName val="Z11 国有资本经营预算财政拨款收入支出决算表"/>
      <sheetName val="Z12 国有资本经营预算财政拨款支出决算明细表"/>
      <sheetName val="F01 预算支出相关信息表"/>
      <sheetName val="F02 基本数字表"/>
      <sheetName val="F03 机构运行信息表"/>
      <sheetName val="F04 非税收入征缴情况表"/>
      <sheetName val="CS01 年初结转和结余调整情况表"/>
      <sheetName val="CS02 主要指标变动情况表"/>
      <sheetName val="CS03 其他收入等明细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C8">
            <v>2820000</v>
          </cell>
        </row>
        <row r="10">
          <cell r="C10">
            <v>200000</v>
          </cell>
          <cell r="D10">
            <v>195711.5</v>
          </cell>
        </row>
        <row r="11">
          <cell r="C11">
            <v>1665000</v>
          </cell>
          <cell r="D11">
            <v>1301925.1499999999</v>
          </cell>
        </row>
        <row r="12">
          <cell r="C12">
            <v>2145500</v>
          </cell>
          <cell r="D12">
            <v>349031.1</v>
          </cell>
        </row>
      </sheetData>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workbookViewId="0">
      <selection activeCell="C6" sqref="C6"/>
    </sheetView>
  </sheetViews>
  <sheetFormatPr defaultRowHeight="14"/>
  <cols>
    <col min="1" max="1" width="21.58203125" customWidth="1"/>
    <col min="2" max="2" width="13.33203125" customWidth="1"/>
    <col min="3" max="3" width="12.58203125" customWidth="1"/>
    <col min="4" max="5" width="13" customWidth="1"/>
    <col min="6" max="6" width="12.58203125" bestFit="1" customWidth="1"/>
    <col min="7" max="7" width="13.83203125" customWidth="1"/>
  </cols>
  <sheetData>
    <row r="1" spans="1:9" ht="15">
      <c r="A1" s="5" t="s">
        <v>9</v>
      </c>
      <c r="B1" s="6" t="s">
        <v>10</v>
      </c>
      <c r="C1" s="7" t="s">
        <v>11</v>
      </c>
    </row>
    <row r="2" spans="1:9" ht="16" thickBot="1">
      <c r="A2" s="8">
        <v>46204.28</v>
      </c>
      <c r="B2" s="8">
        <v>46204.28</v>
      </c>
      <c r="C2" s="9">
        <v>0</v>
      </c>
    </row>
    <row r="3" spans="1:9" ht="14.5" thickBot="1"/>
    <row r="4" spans="1:9" ht="15">
      <c r="A4" s="1" t="s">
        <v>0</v>
      </c>
      <c r="B4" s="1" t="s">
        <v>1</v>
      </c>
      <c r="C4" s="1" t="s">
        <v>2</v>
      </c>
      <c r="D4" s="2" t="s">
        <v>3</v>
      </c>
      <c r="E4" s="20"/>
    </row>
    <row r="5" spans="1:9" ht="15.5">
      <c r="A5" s="10" t="s">
        <v>12</v>
      </c>
      <c r="B5" s="11">
        <v>27405.27</v>
      </c>
      <c r="C5" s="11">
        <v>30810.03</v>
      </c>
      <c r="D5" s="12">
        <v>3404.76</v>
      </c>
      <c r="E5" s="21"/>
    </row>
    <row r="6" spans="1:9" ht="15.5">
      <c r="A6" s="10" t="s">
        <v>13</v>
      </c>
      <c r="B6" s="11">
        <v>16621.39</v>
      </c>
      <c r="C6" s="11">
        <v>45346.33</v>
      </c>
      <c r="D6" s="12">
        <v>28724.94</v>
      </c>
      <c r="E6" s="21"/>
      <c r="I6">
        <v>10000</v>
      </c>
    </row>
    <row r="7" spans="1:9" ht="16" thickBot="1">
      <c r="A7" s="13" t="s">
        <v>8</v>
      </c>
      <c r="B7" s="14">
        <v>44026.66</v>
      </c>
      <c r="C7" s="14">
        <v>76156.36</v>
      </c>
      <c r="D7" s="15">
        <v>32129.7</v>
      </c>
      <c r="E7" s="21"/>
    </row>
    <row r="8" spans="1:9" ht="14.5" thickBot="1"/>
    <row r="9" spans="1:9" ht="15">
      <c r="A9" s="1" t="s">
        <v>0</v>
      </c>
      <c r="B9" s="1" t="s">
        <v>1</v>
      </c>
      <c r="C9" s="1" t="s">
        <v>2</v>
      </c>
      <c r="D9" s="2" t="s">
        <v>3</v>
      </c>
      <c r="E9" s="20"/>
    </row>
    <row r="10" spans="1:9" ht="15.5">
      <c r="A10" s="3" t="s">
        <v>4</v>
      </c>
      <c r="B10" s="16">
        <f>F10/$I$6</f>
        <v>282</v>
      </c>
      <c r="C10" s="16">
        <f>G10/$I$6</f>
        <v>4.3779300000000001</v>
      </c>
      <c r="D10" s="18">
        <f>C10-B10</f>
        <v>-277.62207000000001</v>
      </c>
      <c r="E10" s="22"/>
      <c r="F10" s="23">
        <f>'[1]F03 机构运行信息表'!$C$8</f>
        <v>2820000</v>
      </c>
      <c r="G10" s="23">
        <v>43779.3</v>
      </c>
      <c r="H10" s="25">
        <f>G10/F10</f>
        <v>1.5524574468085108E-2</v>
      </c>
    </row>
    <row r="11" spans="1:9" ht="15.5">
      <c r="A11" s="3" t="s">
        <v>5</v>
      </c>
      <c r="B11" s="16">
        <f t="shared" ref="B11:B13" si="0">F11/$I$6</f>
        <v>20</v>
      </c>
      <c r="C11" s="16">
        <f t="shared" ref="C11:C13" si="1">G11/$I$6</f>
        <v>19.571149999999999</v>
      </c>
      <c r="D11" s="18">
        <f t="shared" ref="D11:D13" si="2">C11-B11</f>
        <v>-0.42885000000000062</v>
      </c>
      <c r="E11" s="22"/>
      <c r="F11" s="23">
        <f>'[1]F03 机构运行信息表'!$C$10</f>
        <v>200000</v>
      </c>
      <c r="G11" s="23">
        <f>'[1]F03 机构运行信息表'!$D$10</f>
        <v>195711.5</v>
      </c>
      <c r="H11" s="25">
        <f t="shared" ref="H11:H14" si="3">G11/F11</f>
        <v>0.97855749999999997</v>
      </c>
    </row>
    <row r="12" spans="1:9" ht="15.5">
      <c r="A12" s="3" t="s">
        <v>6</v>
      </c>
      <c r="B12" s="16">
        <f t="shared" si="0"/>
        <v>166.5</v>
      </c>
      <c r="C12" s="16">
        <f t="shared" si="1"/>
        <v>130.19251499999999</v>
      </c>
      <c r="D12" s="18">
        <f t="shared" si="2"/>
        <v>-36.307485000000014</v>
      </c>
      <c r="E12" s="22"/>
      <c r="F12" s="23">
        <f>'[1]F03 机构运行信息表'!$C$11</f>
        <v>1665000</v>
      </c>
      <c r="G12" s="23">
        <f>'[1]F03 机构运行信息表'!$D$11</f>
        <v>1301925.1499999999</v>
      </c>
      <c r="H12" s="25">
        <f t="shared" si="3"/>
        <v>0.78193702702702694</v>
      </c>
    </row>
    <row r="13" spans="1:9" ht="15.5">
      <c r="A13" s="3" t="s">
        <v>7</v>
      </c>
      <c r="B13" s="16">
        <f t="shared" si="0"/>
        <v>214.55</v>
      </c>
      <c r="C13" s="16">
        <f t="shared" si="1"/>
        <v>34.903109999999998</v>
      </c>
      <c r="D13" s="18">
        <f t="shared" si="2"/>
        <v>-179.64689000000001</v>
      </c>
      <c r="E13" s="22"/>
      <c r="F13" s="23">
        <f>'[1]F03 机构运行信息表'!$C$12</f>
        <v>2145500</v>
      </c>
      <c r="G13" s="23">
        <f>'[1]F03 机构运行信息表'!$D$12</f>
        <v>349031.1</v>
      </c>
      <c r="H13" s="25">
        <f t="shared" si="3"/>
        <v>0.1626805406665113</v>
      </c>
    </row>
    <row r="14" spans="1:9" ht="16" thickBot="1">
      <c r="A14" s="4" t="s">
        <v>8</v>
      </c>
      <c r="B14" s="17">
        <f>SUM(B10:B13)</f>
        <v>683.05</v>
      </c>
      <c r="C14" s="17">
        <f>SUM(C10:C13)</f>
        <v>189.04470499999999</v>
      </c>
      <c r="D14" s="19">
        <f>SUM(D10:D13)</f>
        <v>-494.00529500000005</v>
      </c>
      <c r="E14" s="22"/>
      <c r="F14" s="24">
        <f>SUM(F10:F13)</f>
        <v>6830500</v>
      </c>
      <c r="G14" s="24">
        <f>SUM(G10:G13)</f>
        <v>1890447.0499999998</v>
      </c>
      <c r="H14" s="25">
        <f t="shared" si="3"/>
        <v>0.2767655442500549</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3266-8AE8-4682-A7A2-6A70E85A3E6E}">
  <dimension ref="A1:L29"/>
  <sheetViews>
    <sheetView tabSelected="1" topLeftCell="A7" workbookViewId="0">
      <selection activeCell="N7" sqref="N7"/>
    </sheetView>
  </sheetViews>
  <sheetFormatPr defaultRowHeight="14"/>
  <cols>
    <col min="1" max="1" width="34.5" customWidth="1"/>
    <col min="4" max="4" width="8.6640625" customWidth="1"/>
    <col min="5" max="5" width="9.5" customWidth="1"/>
    <col min="6" max="6" width="10.75" customWidth="1"/>
    <col min="7" max="7" width="8.1640625" customWidth="1"/>
    <col min="8" max="8" width="0" hidden="1" customWidth="1"/>
    <col min="9" max="9" width="12.58203125" style="23" hidden="1" customWidth="1"/>
    <col min="10" max="10" width="14.75" style="23" hidden="1" customWidth="1"/>
    <col min="11" max="12" width="0" hidden="1" customWidth="1"/>
  </cols>
  <sheetData>
    <row r="1" spans="1:12" ht="23.5" thickBot="1">
      <c r="A1" s="79" t="s">
        <v>14</v>
      </c>
      <c r="B1" s="79"/>
      <c r="C1" s="79"/>
      <c r="D1" s="79"/>
      <c r="E1" s="79"/>
      <c r="F1" s="79"/>
      <c r="G1" s="79"/>
    </row>
    <row r="2" spans="1:12" ht="14.5" thickBot="1">
      <c r="A2" s="57" t="s">
        <v>15</v>
      </c>
      <c r="B2" s="59" t="s">
        <v>16</v>
      </c>
      <c r="C2" s="60"/>
      <c r="D2" s="59" t="s">
        <v>17</v>
      </c>
      <c r="E2" s="60"/>
      <c r="F2" s="59" t="s">
        <v>18</v>
      </c>
      <c r="G2" s="60"/>
    </row>
    <row r="3" spans="1:12" ht="14.5" thickBot="1">
      <c r="A3" s="58"/>
      <c r="B3" s="61">
        <v>1856</v>
      </c>
      <c r="C3" s="62"/>
      <c r="D3" s="63">
        <v>1704</v>
      </c>
      <c r="E3" s="64"/>
      <c r="F3" s="65">
        <f>D3/B3</f>
        <v>0.9181034482758621</v>
      </c>
      <c r="G3" s="66"/>
    </row>
    <row r="4" spans="1:12" ht="14.5" thickBot="1">
      <c r="A4" s="26" t="s">
        <v>19</v>
      </c>
      <c r="B4" s="59" t="s">
        <v>53</v>
      </c>
      <c r="C4" s="67"/>
      <c r="D4" s="68" t="s">
        <v>21</v>
      </c>
      <c r="E4" s="67"/>
      <c r="F4" s="68" t="s">
        <v>20</v>
      </c>
      <c r="G4" s="67"/>
    </row>
    <row r="5" spans="1:12" ht="14.5" thickBot="1">
      <c r="A5" s="27" t="s">
        <v>22</v>
      </c>
      <c r="B5" s="69">
        <v>670.22</v>
      </c>
      <c r="C5" s="70"/>
      <c r="D5" s="71">
        <f>D6+D9+D10</f>
        <v>683.05</v>
      </c>
      <c r="E5" s="70"/>
      <c r="F5" s="98">
        <f>F6+F9+F10</f>
        <v>189.04470499999999</v>
      </c>
      <c r="G5" s="99"/>
    </row>
    <row r="6" spans="1:12" ht="14.5" thickBot="1">
      <c r="A6" s="27" t="s">
        <v>23</v>
      </c>
      <c r="B6" s="69">
        <v>141.83000000000001</v>
      </c>
      <c r="C6" s="70"/>
      <c r="D6" s="72">
        <f>I6/$K$14</f>
        <v>186.5</v>
      </c>
      <c r="E6" s="73"/>
      <c r="F6" s="98">
        <f>J6/$K$14</f>
        <v>149.763665</v>
      </c>
      <c r="G6" s="99"/>
      <c r="I6" s="23">
        <f>I7+I8</f>
        <v>1865000</v>
      </c>
      <c r="J6" s="23">
        <f>J7+J8</f>
        <v>1497636.65</v>
      </c>
    </row>
    <row r="7" spans="1:12" ht="14.5" thickBot="1">
      <c r="A7" s="27" t="s">
        <v>24</v>
      </c>
      <c r="B7" s="69" t="s">
        <v>25</v>
      </c>
      <c r="C7" s="70"/>
      <c r="D7" s="72">
        <f t="shared" ref="D7:D10" si="0">I7/$K$14</f>
        <v>20</v>
      </c>
      <c r="E7" s="73"/>
      <c r="F7" s="98">
        <f t="shared" ref="F7:F9" si="1">J7/$K$14</f>
        <v>19.571149999999999</v>
      </c>
      <c r="G7" s="99"/>
      <c r="I7" s="23">
        <v>200000</v>
      </c>
      <c r="J7" s="23">
        <v>195711.5</v>
      </c>
    </row>
    <row r="8" spans="1:12" ht="14.5" thickBot="1">
      <c r="A8" s="27" t="s">
        <v>26</v>
      </c>
      <c r="B8" s="69">
        <v>141.83000000000001</v>
      </c>
      <c r="C8" s="70"/>
      <c r="D8" s="72">
        <f t="shared" si="0"/>
        <v>166.5</v>
      </c>
      <c r="E8" s="73"/>
      <c r="F8" s="98">
        <f t="shared" si="1"/>
        <v>130.19251499999999</v>
      </c>
      <c r="G8" s="99"/>
      <c r="I8" s="23">
        <v>1665000</v>
      </c>
      <c r="J8" s="23">
        <v>1301925.1499999999</v>
      </c>
    </row>
    <row r="9" spans="1:12" ht="14.5" thickBot="1">
      <c r="A9" s="27" t="s">
        <v>27</v>
      </c>
      <c r="B9" s="69">
        <v>302.14</v>
      </c>
      <c r="C9" s="70"/>
      <c r="D9" s="72">
        <f t="shared" si="0"/>
        <v>282</v>
      </c>
      <c r="E9" s="73"/>
      <c r="F9" s="98">
        <f t="shared" si="1"/>
        <v>4.3779300000000001</v>
      </c>
      <c r="G9" s="99"/>
      <c r="I9" s="23">
        <v>2820000</v>
      </c>
      <c r="J9" s="23">
        <v>43779.3</v>
      </c>
    </row>
    <row r="10" spans="1:12" ht="14.5" thickBot="1">
      <c r="A10" s="27" t="s">
        <v>28</v>
      </c>
      <c r="B10" s="69">
        <v>226.26</v>
      </c>
      <c r="C10" s="70"/>
      <c r="D10" s="72">
        <f t="shared" si="0"/>
        <v>214.55</v>
      </c>
      <c r="E10" s="73"/>
      <c r="F10" s="98">
        <f>J10/$K$14</f>
        <v>34.903109999999998</v>
      </c>
      <c r="G10" s="99"/>
      <c r="I10" s="23">
        <v>2145500</v>
      </c>
      <c r="J10" s="23">
        <v>349031.1</v>
      </c>
      <c r="L10" s="47">
        <v>61531.6</v>
      </c>
    </row>
    <row r="11" spans="1:12" ht="14.5" thickBot="1">
      <c r="A11" s="27" t="s">
        <v>29</v>
      </c>
      <c r="B11" s="100">
        <f>B12+B13+B14</f>
        <v>61531.6</v>
      </c>
      <c r="C11" s="101"/>
      <c r="D11" s="74">
        <f>D12+D13+D17</f>
        <v>16621.39</v>
      </c>
      <c r="E11" s="75"/>
      <c r="F11" s="98">
        <f>F12+F13+F14</f>
        <v>45346.33</v>
      </c>
      <c r="G11" s="99"/>
      <c r="J11" s="23">
        <v>453463252.32999998</v>
      </c>
    </row>
    <row r="12" spans="1:12" ht="14.5" thickBot="1">
      <c r="A12" s="27" t="s">
        <v>214</v>
      </c>
      <c r="B12" s="100">
        <v>16583.68</v>
      </c>
      <c r="C12" s="101"/>
      <c r="D12" s="74">
        <v>7997.31</v>
      </c>
      <c r="E12" s="75"/>
      <c r="F12" s="98">
        <f>45346.33-F13-F14</f>
        <v>16177.640000000003</v>
      </c>
      <c r="G12" s="99"/>
      <c r="I12" s="23">
        <v>7997.31</v>
      </c>
    </row>
    <row r="13" spans="1:12" ht="14.5" thickBot="1">
      <c r="A13" s="27" t="s">
        <v>30</v>
      </c>
      <c r="B13" s="100">
        <v>9247.92</v>
      </c>
      <c r="C13" s="101"/>
      <c r="D13" s="74">
        <v>4428.08</v>
      </c>
      <c r="E13" s="75"/>
      <c r="F13" s="98">
        <v>13872.96</v>
      </c>
      <c r="G13" s="99"/>
      <c r="I13" s="23">
        <v>4428.08</v>
      </c>
    </row>
    <row r="14" spans="1:12" ht="14.5" thickBot="1">
      <c r="A14" s="28" t="s">
        <v>31</v>
      </c>
      <c r="B14" s="100">
        <f>B15+B16+B17</f>
        <v>35700</v>
      </c>
      <c r="C14" s="101"/>
      <c r="D14" s="74"/>
      <c r="E14" s="75"/>
      <c r="F14" s="98">
        <f>F15+F16+F17</f>
        <v>15295.73</v>
      </c>
      <c r="G14" s="99"/>
      <c r="K14">
        <v>10000</v>
      </c>
    </row>
    <row r="15" spans="1:12" ht="14.5" thickBot="1">
      <c r="A15" s="28" t="s">
        <v>32</v>
      </c>
      <c r="B15" s="100">
        <v>9600</v>
      </c>
      <c r="C15" s="101"/>
      <c r="D15" s="74"/>
      <c r="E15" s="75"/>
      <c r="F15" s="98">
        <v>2385.06</v>
      </c>
      <c r="G15" s="99"/>
      <c r="K15">
        <v>16100</v>
      </c>
    </row>
    <row r="16" spans="1:12" ht="14.5" thickBot="1">
      <c r="A16" s="28" t="s">
        <v>33</v>
      </c>
      <c r="B16" s="100">
        <v>10000</v>
      </c>
      <c r="C16" s="101"/>
      <c r="D16" s="74"/>
      <c r="E16" s="75"/>
      <c r="F16" s="98">
        <v>20.62</v>
      </c>
      <c r="G16" s="99"/>
      <c r="K16">
        <f>F17/45600*K15</f>
        <v>4551.0922149122807</v>
      </c>
    </row>
    <row r="17" spans="1:11" ht="14.5" thickBot="1">
      <c r="A17" s="28" t="s">
        <v>54</v>
      </c>
      <c r="B17" s="100">
        <v>16100</v>
      </c>
      <c r="C17" s="101"/>
      <c r="D17" s="74">
        <v>4196</v>
      </c>
      <c r="E17" s="75"/>
      <c r="F17" s="98">
        <f>ROUND(J17/K14,2)</f>
        <v>12890.05</v>
      </c>
      <c r="G17" s="99"/>
      <c r="J17" s="23">
        <v>128900498.84</v>
      </c>
    </row>
    <row r="18" spans="1:11" ht="14.5" thickBot="1">
      <c r="A18" s="27" t="s">
        <v>34</v>
      </c>
      <c r="B18" s="76">
        <v>1003.14</v>
      </c>
      <c r="C18" s="75"/>
      <c r="D18" s="74">
        <f>D19+D20+D21</f>
        <v>1251.5999999999999</v>
      </c>
      <c r="E18" s="75"/>
      <c r="F18" s="98">
        <f>F19+F20+F21</f>
        <v>2355.6646410000003</v>
      </c>
      <c r="G18" s="99"/>
    </row>
    <row r="19" spans="1:11" ht="14.5" thickBot="1">
      <c r="A19" s="27" t="s">
        <v>35</v>
      </c>
      <c r="B19" s="69">
        <v>184.64</v>
      </c>
      <c r="C19" s="70"/>
      <c r="D19" s="72">
        <f>I19</f>
        <v>543</v>
      </c>
      <c r="E19" s="73"/>
      <c r="F19" s="98">
        <f>J19/$K$14</f>
        <v>485.58815999999996</v>
      </c>
      <c r="G19" s="99"/>
      <c r="I19" s="23">
        <v>543</v>
      </c>
      <c r="J19" s="23">
        <v>4855881.5999999996</v>
      </c>
    </row>
    <row r="20" spans="1:11" ht="14.5" thickBot="1">
      <c r="A20" s="27" t="s">
        <v>36</v>
      </c>
      <c r="B20" s="76">
        <v>766.22</v>
      </c>
      <c r="C20" s="75"/>
      <c r="D20" s="72">
        <f t="shared" ref="D20:D22" si="2">I20</f>
        <v>708.6</v>
      </c>
      <c r="E20" s="73"/>
      <c r="F20" s="98">
        <f t="shared" ref="F20:F22" si="3">J20/$K$14</f>
        <v>1275.4393170000001</v>
      </c>
      <c r="G20" s="99"/>
      <c r="I20" s="23">
        <v>708.6</v>
      </c>
      <c r="J20" s="23">
        <v>12754393.170000002</v>
      </c>
    </row>
    <row r="21" spans="1:11" ht="14.5" thickBot="1">
      <c r="A21" s="27" t="s">
        <v>37</v>
      </c>
      <c r="B21" s="69">
        <v>609.15</v>
      </c>
      <c r="C21" s="70"/>
      <c r="D21" s="72">
        <f t="shared" si="2"/>
        <v>0</v>
      </c>
      <c r="E21" s="73"/>
      <c r="F21" s="98">
        <f t="shared" si="3"/>
        <v>594.6371640000001</v>
      </c>
      <c r="G21" s="99"/>
      <c r="I21" s="23">
        <v>0</v>
      </c>
      <c r="J21" s="23">
        <v>5946371.6400000006</v>
      </c>
      <c r="K21" s="35" t="s">
        <v>55</v>
      </c>
    </row>
    <row r="22" spans="1:11" ht="14.5" thickBot="1">
      <c r="A22" s="27" t="s">
        <v>38</v>
      </c>
      <c r="B22" s="76">
        <v>17615.689999999999</v>
      </c>
      <c r="C22" s="75"/>
      <c r="D22" s="72">
        <f t="shared" si="2"/>
        <v>13713.05</v>
      </c>
      <c r="E22" s="73"/>
      <c r="F22" s="98">
        <f t="shared" si="3"/>
        <v>15625.150412000001</v>
      </c>
      <c r="G22" s="99"/>
      <c r="I22" s="23">
        <v>13713.05</v>
      </c>
      <c r="J22" s="23">
        <v>156251504.12</v>
      </c>
    </row>
    <row r="23" spans="1:11" ht="14.5" thickBot="1">
      <c r="A23" s="27" t="s">
        <v>39</v>
      </c>
      <c r="B23" s="63" t="s">
        <v>40</v>
      </c>
      <c r="C23" s="78"/>
      <c r="D23" s="80"/>
      <c r="E23" s="78"/>
      <c r="F23" s="80"/>
      <c r="G23" s="78"/>
    </row>
    <row r="24" spans="1:11">
      <c r="A24" s="29" t="s">
        <v>41</v>
      </c>
      <c r="B24" s="31" t="s">
        <v>43</v>
      </c>
      <c r="C24" s="57" t="s">
        <v>45</v>
      </c>
      <c r="D24" s="57" t="s">
        <v>46</v>
      </c>
      <c r="E24" s="57" t="s">
        <v>47</v>
      </c>
      <c r="F24" s="57" t="s">
        <v>48</v>
      </c>
      <c r="G24" s="57" t="s">
        <v>49</v>
      </c>
    </row>
    <row r="25" spans="1:11" ht="14.5" thickBot="1">
      <c r="A25" s="29" t="s">
        <v>42</v>
      </c>
      <c r="B25" s="32" t="s">
        <v>44</v>
      </c>
      <c r="C25" s="58"/>
      <c r="D25" s="58"/>
      <c r="E25" s="58"/>
      <c r="F25" s="58"/>
      <c r="G25" s="58"/>
    </row>
    <row r="26" spans="1:11" ht="14.5" thickBot="1">
      <c r="A26" s="30"/>
      <c r="B26" s="32"/>
      <c r="C26" s="33"/>
      <c r="D26" s="33"/>
      <c r="E26" s="33"/>
      <c r="F26" s="33"/>
      <c r="G26" s="33"/>
    </row>
    <row r="27" spans="1:11" ht="14.5" thickBot="1">
      <c r="A27" s="26" t="s">
        <v>50</v>
      </c>
      <c r="B27" s="63"/>
      <c r="C27" s="77"/>
      <c r="D27" s="77"/>
      <c r="E27" s="77"/>
      <c r="F27" s="77"/>
      <c r="G27" s="78"/>
    </row>
    <row r="28" spans="1:11">
      <c r="A28" s="34" t="s">
        <v>51</v>
      </c>
    </row>
    <row r="29" spans="1:11">
      <c r="A29" s="34" t="s">
        <v>52</v>
      </c>
    </row>
  </sheetData>
  <mergeCells count="74">
    <mergeCell ref="F22:G22"/>
    <mergeCell ref="F17:G17"/>
    <mergeCell ref="F18:G18"/>
    <mergeCell ref="F19:G19"/>
    <mergeCell ref="F20:G20"/>
    <mergeCell ref="F21:G21"/>
    <mergeCell ref="F12:G12"/>
    <mergeCell ref="F13:G13"/>
    <mergeCell ref="F14:G14"/>
    <mergeCell ref="F15:G15"/>
    <mergeCell ref="F16:G16"/>
    <mergeCell ref="F7:G7"/>
    <mergeCell ref="F8:G8"/>
    <mergeCell ref="F9:G9"/>
    <mergeCell ref="F10:G10"/>
    <mergeCell ref="F11:G11"/>
    <mergeCell ref="B27:G27"/>
    <mergeCell ref="A1:G1"/>
    <mergeCell ref="B17:C17"/>
    <mergeCell ref="D17:E17"/>
    <mergeCell ref="B23:C23"/>
    <mergeCell ref="D23:E23"/>
    <mergeCell ref="F23:G23"/>
    <mergeCell ref="C24:C25"/>
    <mergeCell ref="D24:D25"/>
    <mergeCell ref="E24:E25"/>
    <mergeCell ref="F24:F25"/>
    <mergeCell ref="G24:G25"/>
    <mergeCell ref="B21:C21"/>
    <mergeCell ref="D21:E21"/>
    <mergeCell ref="F5:G5"/>
    <mergeCell ref="F6:G6"/>
    <mergeCell ref="B22:C22"/>
    <mergeCell ref="D22:E22"/>
    <mergeCell ref="B19:C19"/>
    <mergeCell ref="D19:E19"/>
    <mergeCell ref="B20:C20"/>
    <mergeCell ref="D20:E20"/>
    <mergeCell ref="B15:C15"/>
    <mergeCell ref="D15:E15"/>
    <mergeCell ref="B16:C16"/>
    <mergeCell ref="D16:E16"/>
    <mergeCell ref="B18:C18"/>
    <mergeCell ref="D18:E18"/>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B4:C4"/>
    <mergeCell ref="D4:E4"/>
    <mergeCell ref="F4:G4"/>
    <mergeCell ref="B5:C5"/>
    <mergeCell ref="D5:E5"/>
    <mergeCell ref="A2:A3"/>
    <mergeCell ref="B2:C2"/>
    <mergeCell ref="D2:E2"/>
    <mergeCell ref="F2:G2"/>
    <mergeCell ref="B3:C3"/>
    <mergeCell ref="D3:E3"/>
    <mergeCell ref="F3:G3"/>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2210-B539-4614-A2F2-0DDBD3748401}">
  <dimension ref="A1:M37"/>
  <sheetViews>
    <sheetView topLeftCell="A25" workbookViewId="0">
      <selection activeCell="K32" sqref="K32"/>
    </sheetView>
  </sheetViews>
  <sheetFormatPr defaultRowHeight="14"/>
  <cols>
    <col min="2" max="3" width="6.9140625" customWidth="1"/>
    <col min="4" max="4" width="5.5" customWidth="1"/>
    <col min="6" max="6" width="4.75" customWidth="1"/>
    <col min="7" max="7" width="13.08203125" customWidth="1"/>
    <col min="8" max="8" width="17.1640625" customWidth="1"/>
    <col min="11" max="11" width="8.58203125" customWidth="1"/>
  </cols>
  <sheetData>
    <row r="1" spans="1:13" ht="18">
      <c r="A1" s="94" t="s">
        <v>56</v>
      </c>
      <c r="B1" s="94"/>
      <c r="C1" s="94"/>
      <c r="D1" s="94"/>
      <c r="E1" s="94"/>
      <c r="F1" s="94"/>
      <c r="G1" s="94"/>
      <c r="H1" s="94"/>
      <c r="I1" s="94"/>
      <c r="J1" s="94"/>
      <c r="K1" s="94"/>
    </row>
    <row r="2" spans="1:13">
      <c r="A2" s="81" t="s">
        <v>57</v>
      </c>
      <c r="B2" s="81"/>
      <c r="C2" s="81"/>
      <c r="D2" s="81"/>
      <c r="E2" s="81"/>
      <c r="F2" s="81"/>
      <c r="G2" s="81"/>
      <c r="H2" s="81" t="s">
        <v>58</v>
      </c>
      <c r="I2" s="81"/>
      <c r="J2" s="81"/>
      <c r="K2" s="81"/>
    </row>
    <row r="3" spans="1:13" ht="26">
      <c r="A3" s="81" t="s">
        <v>59</v>
      </c>
      <c r="B3" s="81"/>
      <c r="C3" s="81"/>
      <c r="D3" s="81"/>
      <c r="E3" s="46" t="s">
        <v>60</v>
      </c>
      <c r="F3" s="81" t="s">
        <v>61</v>
      </c>
      <c r="G3" s="81"/>
      <c r="H3" s="46" t="s">
        <v>62</v>
      </c>
      <c r="I3" s="46" t="s">
        <v>63</v>
      </c>
      <c r="J3" s="46" t="s">
        <v>64</v>
      </c>
      <c r="K3" s="46" t="s">
        <v>65</v>
      </c>
    </row>
    <row r="4" spans="1:13">
      <c r="A4" s="81"/>
      <c r="B4" s="81" t="s">
        <v>66</v>
      </c>
      <c r="C4" s="81"/>
      <c r="D4" s="81"/>
      <c r="E4" s="48">
        <v>44026.66</v>
      </c>
      <c r="F4" s="82">
        <v>80379.039999999994</v>
      </c>
      <c r="G4" s="82"/>
      <c r="H4" s="48">
        <v>76156.36</v>
      </c>
      <c r="I4" s="49">
        <v>10</v>
      </c>
      <c r="J4" s="50">
        <f>H4/F4</f>
        <v>0.94746540889266662</v>
      </c>
      <c r="K4" s="51">
        <f>I4*J4</f>
        <v>9.4746540889266662</v>
      </c>
    </row>
    <row r="5" spans="1:13">
      <c r="A5" s="81"/>
      <c r="B5" s="81" t="s">
        <v>67</v>
      </c>
      <c r="C5" s="81"/>
      <c r="D5" s="81"/>
      <c r="E5" s="81"/>
      <c r="F5" s="81"/>
      <c r="G5" s="81"/>
      <c r="H5" s="81" t="s">
        <v>68</v>
      </c>
      <c r="I5" s="81"/>
      <c r="J5" s="81"/>
      <c r="K5" s="81"/>
    </row>
    <row r="6" spans="1:13">
      <c r="A6" s="81"/>
      <c r="B6" s="83" t="s">
        <v>209</v>
      </c>
      <c r="C6" s="83"/>
      <c r="D6" s="83"/>
      <c r="E6" s="83"/>
      <c r="F6" s="83"/>
      <c r="G6" s="83"/>
      <c r="H6" s="84" t="s">
        <v>211</v>
      </c>
      <c r="I6" s="84"/>
      <c r="J6" s="84"/>
      <c r="K6" s="84"/>
    </row>
    <row r="7" spans="1:13">
      <c r="A7" s="81"/>
      <c r="B7" s="85" t="s">
        <v>69</v>
      </c>
      <c r="C7" s="85"/>
      <c r="D7" s="85"/>
      <c r="E7" s="85"/>
      <c r="F7" s="85"/>
      <c r="G7" s="85"/>
      <c r="H7" s="86" t="s">
        <v>212</v>
      </c>
      <c r="I7" s="86"/>
      <c r="J7" s="86"/>
      <c r="K7" s="86"/>
    </row>
    <row r="8" spans="1:13">
      <c r="A8" s="81"/>
      <c r="B8" s="85" t="s">
        <v>210</v>
      </c>
      <c r="C8" s="85"/>
      <c r="D8" s="85"/>
      <c r="E8" s="85"/>
      <c r="F8" s="85"/>
      <c r="G8" s="85"/>
      <c r="H8" s="84"/>
      <c r="I8" s="84"/>
      <c r="J8" s="84"/>
      <c r="K8" s="84"/>
    </row>
    <row r="9" spans="1:13">
      <c r="A9" s="81"/>
      <c r="B9" s="85" t="s">
        <v>70</v>
      </c>
      <c r="C9" s="85"/>
      <c r="D9" s="85"/>
      <c r="E9" s="85"/>
      <c r="F9" s="85"/>
      <c r="G9" s="85"/>
      <c r="H9" s="84"/>
      <c r="I9" s="84"/>
      <c r="J9" s="84"/>
      <c r="K9" s="84"/>
    </row>
    <row r="10" spans="1:13">
      <c r="A10" s="81" t="s">
        <v>71</v>
      </c>
      <c r="B10" s="81" t="s">
        <v>72</v>
      </c>
      <c r="C10" s="81"/>
      <c r="D10" s="81"/>
      <c r="E10" s="81"/>
      <c r="F10" s="81"/>
      <c r="G10" s="81"/>
      <c r="H10" s="81" t="s">
        <v>73</v>
      </c>
      <c r="I10" s="81"/>
      <c r="J10" s="81"/>
      <c r="K10" s="81"/>
    </row>
    <row r="11" spans="1:13" ht="183.5" customHeight="1">
      <c r="A11" s="81"/>
      <c r="B11" s="81" t="s">
        <v>213</v>
      </c>
      <c r="C11" s="81"/>
      <c r="D11" s="81"/>
      <c r="E11" s="81"/>
      <c r="F11" s="81"/>
      <c r="G11" s="81"/>
      <c r="H11" s="81" t="s">
        <v>215</v>
      </c>
      <c r="I11" s="81"/>
      <c r="J11" s="81"/>
      <c r="K11" s="81"/>
    </row>
    <row r="12" spans="1:13" ht="39">
      <c r="A12" s="81" t="s">
        <v>74</v>
      </c>
      <c r="B12" s="46" t="s">
        <v>75</v>
      </c>
      <c r="C12" s="46" t="s">
        <v>76</v>
      </c>
      <c r="D12" s="81" t="s">
        <v>77</v>
      </c>
      <c r="E12" s="81"/>
      <c r="F12" s="81"/>
      <c r="G12" s="46" t="s">
        <v>78</v>
      </c>
      <c r="H12" s="52" t="s">
        <v>79</v>
      </c>
      <c r="I12" s="46" t="s">
        <v>63</v>
      </c>
      <c r="J12" s="46" t="s">
        <v>65</v>
      </c>
      <c r="K12" s="46" t="s">
        <v>80</v>
      </c>
    </row>
    <row r="13" spans="1:13" ht="14" customHeight="1">
      <c r="A13" s="81"/>
      <c r="B13" s="81" t="s">
        <v>254</v>
      </c>
      <c r="C13" s="91" t="s">
        <v>81</v>
      </c>
      <c r="D13" s="87" t="s">
        <v>82</v>
      </c>
      <c r="E13" s="88"/>
      <c r="F13" s="89"/>
      <c r="G13" s="54" t="s">
        <v>219</v>
      </c>
      <c r="H13" s="54" t="s">
        <v>226</v>
      </c>
      <c r="I13" s="54">
        <v>4</v>
      </c>
      <c r="J13" s="54">
        <v>3.7</v>
      </c>
      <c r="K13" s="55"/>
      <c r="M13">
        <f>6.93/7.5*4</f>
        <v>3.6959999999999997</v>
      </c>
    </row>
    <row r="14" spans="1:13" ht="26" customHeight="1">
      <c r="A14" s="81"/>
      <c r="B14" s="81"/>
      <c r="C14" s="92"/>
      <c r="D14" s="87" t="s">
        <v>83</v>
      </c>
      <c r="E14" s="88"/>
      <c r="F14" s="89"/>
      <c r="G14" s="54" t="s">
        <v>220</v>
      </c>
      <c r="H14" s="54" t="s">
        <v>227</v>
      </c>
      <c r="I14" s="54">
        <v>4</v>
      </c>
      <c r="J14" s="54">
        <v>3</v>
      </c>
      <c r="K14" s="55" t="s">
        <v>258</v>
      </c>
      <c r="M14">
        <f>17.04/400*4</f>
        <v>0.1704</v>
      </c>
    </row>
    <row r="15" spans="1:13" ht="26" customHeight="1">
      <c r="A15" s="81"/>
      <c r="B15" s="81"/>
      <c r="C15" s="92"/>
      <c r="D15" s="87" t="s">
        <v>84</v>
      </c>
      <c r="E15" s="88"/>
      <c r="F15" s="89"/>
      <c r="G15" s="55" t="s">
        <v>222</v>
      </c>
      <c r="H15" s="55" t="s">
        <v>221</v>
      </c>
      <c r="I15" s="54">
        <v>4</v>
      </c>
      <c r="J15" s="54">
        <v>4</v>
      </c>
      <c r="K15" s="55"/>
    </row>
    <row r="16" spans="1:13" ht="14" customHeight="1">
      <c r="A16" s="81"/>
      <c r="B16" s="81"/>
      <c r="C16" s="92"/>
      <c r="D16" s="87" t="s">
        <v>223</v>
      </c>
      <c r="E16" s="88"/>
      <c r="F16" s="89"/>
      <c r="G16" s="55" t="s">
        <v>231</v>
      </c>
      <c r="H16" s="55" t="s">
        <v>231</v>
      </c>
      <c r="I16" s="54">
        <v>4</v>
      </c>
      <c r="J16" s="54">
        <v>4</v>
      </c>
      <c r="K16" s="55"/>
    </row>
    <row r="17" spans="1:13" ht="27" customHeight="1">
      <c r="A17" s="81"/>
      <c r="B17" s="81"/>
      <c r="C17" s="92"/>
      <c r="D17" s="87" t="s">
        <v>225</v>
      </c>
      <c r="E17" s="88"/>
      <c r="F17" s="89"/>
      <c r="G17" s="55" t="s">
        <v>224</v>
      </c>
      <c r="H17" s="55" t="s">
        <v>230</v>
      </c>
      <c r="I17" s="54">
        <v>4</v>
      </c>
      <c r="J17" s="54">
        <v>3.28</v>
      </c>
      <c r="K17" s="55"/>
      <c r="M17">
        <f>64/78*4</f>
        <v>3.2820512820512819</v>
      </c>
    </row>
    <row r="18" spans="1:13" ht="14" customHeight="1">
      <c r="A18" s="81"/>
      <c r="B18" s="81"/>
      <c r="C18" s="92"/>
      <c r="D18" s="87" t="s">
        <v>232</v>
      </c>
      <c r="E18" s="88"/>
      <c r="F18" s="89"/>
      <c r="G18" s="55" t="s">
        <v>233</v>
      </c>
      <c r="H18" s="55" t="s">
        <v>233</v>
      </c>
      <c r="I18" s="54">
        <v>4</v>
      </c>
      <c r="J18" s="54">
        <v>4</v>
      </c>
      <c r="K18" s="55"/>
    </row>
    <row r="19" spans="1:13" ht="65" customHeight="1">
      <c r="A19" s="81"/>
      <c r="B19" s="81"/>
      <c r="C19" s="92"/>
      <c r="D19" s="87" t="s">
        <v>240</v>
      </c>
      <c r="E19" s="88"/>
      <c r="F19" s="89"/>
      <c r="G19" s="55" t="s">
        <v>239</v>
      </c>
      <c r="H19" s="55" t="s">
        <v>241</v>
      </c>
      <c r="I19" s="54">
        <v>4</v>
      </c>
      <c r="J19" s="54">
        <v>4</v>
      </c>
      <c r="K19" s="55"/>
    </row>
    <row r="20" spans="1:13" ht="14" customHeight="1">
      <c r="A20" s="81"/>
      <c r="B20" s="81"/>
      <c r="C20" s="93"/>
      <c r="D20" s="87" t="s">
        <v>242</v>
      </c>
      <c r="E20" s="88"/>
      <c r="F20" s="89"/>
      <c r="G20" s="55" t="s">
        <v>243</v>
      </c>
      <c r="H20" s="55" t="s">
        <v>244</v>
      </c>
      <c r="I20" s="54">
        <v>4</v>
      </c>
      <c r="J20" s="54">
        <v>4</v>
      </c>
      <c r="K20" s="55"/>
    </row>
    <row r="21" spans="1:13" ht="78" customHeight="1">
      <c r="A21" s="81"/>
      <c r="B21" s="81"/>
      <c r="C21" s="91" t="s">
        <v>85</v>
      </c>
      <c r="D21" s="87" t="s">
        <v>86</v>
      </c>
      <c r="E21" s="88"/>
      <c r="F21" s="89"/>
      <c r="G21" s="55" t="s">
        <v>234</v>
      </c>
      <c r="H21" s="55" t="s">
        <v>235</v>
      </c>
      <c r="I21" s="54">
        <v>3</v>
      </c>
      <c r="J21" s="54">
        <v>3</v>
      </c>
      <c r="K21" s="55"/>
    </row>
    <row r="22" spans="1:13" ht="26" customHeight="1">
      <c r="A22" s="81"/>
      <c r="B22" s="81"/>
      <c r="C22" s="92"/>
      <c r="D22" s="87" t="s">
        <v>237</v>
      </c>
      <c r="E22" s="88"/>
      <c r="F22" s="89"/>
      <c r="G22" s="55" t="s">
        <v>236</v>
      </c>
      <c r="H22" s="55" t="s">
        <v>238</v>
      </c>
      <c r="I22" s="54">
        <v>3</v>
      </c>
      <c r="J22" s="54">
        <v>3</v>
      </c>
      <c r="K22" s="55"/>
    </row>
    <row r="23" spans="1:13" ht="26" customHeight="1">
      <c r="A23" s="81"/>
      <c r="B23" s="81"/>
      <c r="C23" s="92"/>
      <c r="D23" s="87" t="s">
        <v>245</v>
      </c>
      <c r="E23" s="88"/>
      <c r="F23" s="89"/>
      <c r="G23" s="55" t="s">
        <v>246</v>
      </c>
      <c r="H23" s="55" t="s">
        <v>247</v>
      </c>
      <c r="I23" s="54">
        <v>3</v>
      </c>
      <c r="J23" s="54">
        <v>3</v>
      </c>
      <c r="K23" s="55"/>
    </row>
    <row r="24" spans="1:13" ht="39" customHeight="1">
      <c r="A24" s="81"/>
      <c r="B24" s="81"/>
      <c r="C24" s="93"/>
      <c r="D24" s="87" t="s">
        <v>248</v>
      </c>
      <c r="E24" s="88"/>
      <c r="F24" s="89"/>
      <c r="G24" s="55" t="s">
        <v>249</v>
      </c>
      <c r="H24" s="55" t="s">
        <v>250</v>
      </c>
      <c r="I24" s="54">
        <v>3</v>
      </c>
      <c r="J24" s="54">
        <v>3</v>
      </c>
      <c r="K24" s="55"/>
    </row>
    <row r="25" spans="1:13" ht="39">
      <c r="A25" s="81"/>
      <c r="B25" s="81"/>
      <c r="C25" s="46" t="s">
        <v>87</v>
      </c>
      <c r="D25" s="90" t="s">
        <v>88</v>
      </c>
      <c r="E25" s="90"/>
      <c r="F25" s="90"/>
      <c r="G25" s="55" t="s">
        <v>89</v>
      </c>
      <c r="H25" s="55" t="s">
        <v>90</v>
      </c>
      <c r="I25" s="54">
        <v>10</v>
      </c>
      <c r="J25" s="54">
        <v>6</v>
      </c>
      <c r="K25" s="55" t="s">
        <v>259</v>
      </c>
    </row>
    <row r="26" spans="1:13" ht="39">
      <c r="A26" s="81"/>
      <c r="B26" s="81"/>
      <c r="C26" s="46" t="s">
        <v>91</v>
      </c>
      <c r="D26" s="90" t="s">
        <v>92</v>
      </c>
      <c r="E26" s="90"/>
      <c r="F26" s="90"/>
      <c r="G26" s="55" t="s">
        <v>93</v>
      </c>
      <c r="H26" s="55" t="s">
        <v>94</v>
      </c>
      <c r="I26" s="54">
        <v>4</v>
      </c>
      <c r="J26" s="54">
        <v>4</v>
      </c>
      <c r="K26" s="55"/>
    </row>
    <row r="27" spans="1:13" ht="14.5" customHeight="1">
      <c r="A27" s="81"/>
      <c r="B27" s="91" t="s">
        <v>257</v>
      </c>
      <c r="C27" s="81" t="s">
        <v>95</v>
      </c>
      <c r="D27" s="90" t="s">
        <v>96</v>
      </c>
      <c r="E27" s="90"/>
      <c r="F27" s="90"/>
      <c r="G27" s="54" t="s">
        <v>216</v>
      </c>
      <c r="H27" s="54" t="s">
        <v>228</v>
      </c>
      <c r="I27" s="54">
        <v>10</v>
      </c>
      <c r="J27" s="54">
        <v>10</v>
      </c>
      <c r="K27" s="55"/>
    </row>
    <row r="28" spans="1:13" ht="26">
      <c r="A28" s="81"/>
      <c r="B28" s="92"/>
      <c r="C28" s="81"/>
      <c r="D28" s="90" t="s">
        <v>217</v>
      </c>
      <c r="E28" s="90"/>
      <c r="F28" s="90"/>
      <c r="G28" s="54" t="s">
        <v>218</v>
      </c>
      <c r="H28" s="55" t="s">
        <v>229</v>
      </c>
      <c r="I28" s="54">
        <v>10</v>
      </c>
      <c r="J28" s="54">
        <v>8</v>
      </c>
      <c r="K28" s="55" t="s">
        <v>258</v>
      </c>
    </row>
    <row r="29" spans="1:13" ht="65">
      <c r="A29" s="81"/>
      <c r="B29" s="93"/>
      <c r="C29" s="46" t="s">
        <v>97</v>
      </c>
      <c r="D29" s="90" t="s">
        <v>98</v>
      </c>
      <c r="E29" s="90"/>
      <c r="F29" s="90"/>
      <c r="G29" s="55" t="s">
        <v>99</v>
      </c>
      <c r="H29" s="56" t="s">
        <v>251</v>
      </c>
      <c r="I29" s="54">
        <v>8</v>
      </c>
      <c r="J29" s="54">
        <v>8</v>
      </c>
      <c r="K29" s="55"/>
    </row>
    <row r="30" spans="1:13" ht="52" customHeight="1">
      <c r="A30" s="81"/>
      <c r="B30" s="91" t="s">
        <v>256</v>
      </c>
      <c r="C30" s="81" t="s">
        <v>100</v>
      </c>
      <c r="D30" s="90" t="s">
        <v>101</v>
      </c>
      <c r="E30" s="90"/>
      <c r="F30" s="90"/>
      <c r="G30" s="55" t="s">
        <v>102</v>
      </c>
      <c r="H30" s="55" t="s">
        <v>103</v>
      </c>
      <c r="I30" s="54">
        <v>2</v>
      </c>
      <c r="J30" s="54">
        <v>2</v>
      </c>
      <c r="K30" s="55"/>
    </row>
    <row r="31" spans="1:13" ht="52" customHeight="1">
      <c r="A31" s="81"/>
      <c r="B31" s="92"/>
      <c r="C31" s="81"/>
      <c r="D31" s="90" t="s">
        <v>104</v>
      </c>
      <c r="E31" s="90"/>
      <c r="F31" s="90"/>
      <c r="G31" s="55" t="s">
        <v>105</v>
      </c>
      <c r="H31" s="55" t="s">
        <v>106</v>
      </c>
      <c r="I31" s="54">
        <v>2</v>
      </c>
      <c r="J31" s="54">
        <v>2</v>
      </c>
      <c r="K31" s="55"/>
    </row>
    <row r="32" spans="1:13" ht="39">
      <c r="A32" s="81"/>
      <c r="B32" s="93"/>
      <c r="C32" s="81"/>
      <c r="D32" s="90" t="s">
        <v>107</v>
      </c>
      <c r="E32" s="90"/>
      <c r="F32" s="90"/>
      <c r="G32" s="55" t="s">
        <v>108</v>
      </c>
      <c r="H32" s="55" t="s">
        <v>252</v>
      </c>
      <c r="I32" s="54">
        <v>2</v>
      </c>
      <c r="J32" s="54">
        <v>2</v>
      </c>
      <c r="K32" s="55" t="s">
        <v>253</v>
      </c>
    </row>
    <row r="33" spans="1:11" ht="52.5" customHeight="1">
      <c r="A33" s="81"/>
      <c r="B33" s="46" t="s">
        <v>255</v>
      </c>
      <c r="C33" s="46" t="s">
        <v>109</v>
      </c>
      <c r="D33" s="90" t="s">
        <v>110</v>
      </c>
      <c r="E33" s="90"/>
      <c r="F33" s="90"/>
      <c r="G33" s="55" t="s">
        <v>111</v>
      </c>
      <c r="H33" s="55" t="s">
        <v>112</v>
      </c>
      <c r="I33" s="54">
        <v>8</v>
      </c>
      <c r="J33" s="54">
        <v>8</v>
      </c>
      <c r="K33" s="55"/>
    </row>
    <row r="34" spans="1:11">
      <c r="A34" s="81" t="s">
        <v>113</v>
      </c>
      <c r="B34" s="81"/>
      <c r="C34" s="81"/>
      <c r="D34" s="81"/>
      <c r="E34" s="81"/>
      <c r="F34" s="81"/>
      <c r="G34" s="81"/>
      <c r="H34" s="81"/>
      <c r="I34" s="49">
        <f>SUM(I13:I33)</f>
        <v>100</v>
      </c>
      <c r="J34" s="49">
        <f>SUM(J13:J33)</f>
        <v>91.98</v>
      </c>
      <c r="K34" s="53"/>
    </row>
    <row r="35" spans="1:11">
      <c r="A35" s="36"/>
      <c r="B35" s="36"/>
      <c r="C35" s="36"/>
      <c r="D35" s="36"/>
      <c r="E35" s="36"/>
      <c r="F35" s="36"/>
      <c r="G35" s="36"/>
      <c r="H35" s="36"/>
      <c r="I35" s="36"/>
      <c r="J35" s="36"/>
      <c r="K35" s="36"/>
    </row>
    <row r="36" spans="1:11" ht="18">
      <c r="A36" s="37"/>
    </row>
    <row r="37" spans="1:11">
      <c r="A37" s="34" t="s">
        <v>114</v>
      </c>
    </row>
  </sheetData>
  <mergeCells count="54">
    <mergeCell ref="A34:H34"/>
    <mergeCell ref="A1:K1"/>
    <mergeCell ref="B27:B29"/>
    <mergeCell ref="C27:C28"/>
    <mergeCell ref="D27:F27"/>
    <mergeCell ref="D29:F29"/>
    <mergeCell ref="B30:B32"/>
    <mergeCell ref="C30:C32"/>
    <mergeCell ref="D30:F30"/>
    <mergeCell ref="D31:F31"/>
    <mergeCell ref="D32:F32"/>
    <mergeCell ref="D21:F21"/>
    <mergeCell ref="D22:F22"/>
    <mergeCell ref="D16:F16"/>
    <mergeCell ref="D19:F19"/>
    <mergeCell ref="D33:F33"/>
    <mergeCell ref="H8:K8"/>
    <mergeCell ref="B9:G9"/>
    <mergeCell ref="H9:K9"/>
    <mergeCell ref="A12:A33"/>
    <mergeCell ref="D12:F12"/>
    <mergeCell ref="B13:B26"/>
    <mergeCell ref="D13:F13"/>
    <mergeCell ref="D23:F23"/>
    <mergeCell ref="D25:F25"/>
    <mergeCell ref="D26:F26"/>
    <mergeCell ref="D14:F14"/>
    <mergeCell ref="D15:F15"/>
    <mergeCell ref="D28:F28"/>
    <mergeCell ref="D20:F20"/>
    <mergeCell ref="D24:F24"/>
    <mergeCell ref="C21:C24"/>
    <mergeCell ref="C13:C20"/>
    <mergeCell ref="D17:F17"/>
    <mergeCell ref="D18:F18"/>
    <mergeCell ref="A10:A11"/>
    <mergeCell ref="B10:G10"/>
    <mergeCell ref="H10:K10"/>
    <mergeCell ref="B11:G11"/>
    <mergeCell ref="H11:K11"/>
    <mergeCell ref="A2:G2"/>
    <mergeCell ref="H2:K2"/>
    <mergeCell ref="A3:A9"/>
    <mergeCell ref="B3:D3"/>
    <mergeCell ref="F3:G3"/>
    <mergeCell ref="B4:D4"/>
    <mergeCell ref="F4:G4"/>
    <mergeCell ref="B5:G5"/>
    <mergeCell ref="H5:K5"/>
    <mergeCell ref="B6:G6"/>
    <mergeCell ref="H6:K6"/>
    <mergeCell ref="B7:G7"/>
    <mergeCell ref="H7:K7"/>
    <mergeCell ref="B8:G8"/>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B89F-C589-4828-B57E-9087F1F8D083}">
  <dimension ref="A1:I36"/>
  <sheetViews>
    <sheetView topLeftCell="A7" workbookViewId="0">
      <selection activeCell="B5" sqref="B5:I12"/>
    </sheetView>
  </sheetViews>
  <sheetFormatPr defaultRowHeight="14"/>
  <cols>
    <col min="4" max="4" width="11" customWidth="1"/>
    <col min="5" max="5" width="10.25" customWidth="1"/>
    <col min="6" max="6" width="11.5" customWidth="1"/>
    <col min="9" max="9" width="16" customWidth="1"/>
  </cols>
  <sheetData>
    <row r="1" spans="1:9" ht="18">
      <c r="A1" s="38" t="s">
        <v>115</v>
      </c>
    </row>
    <row r="2" spans="1:9" ht="18">
      <c r="A2" s="95" t="s">
        <v>116</v>
      </c>
      <c r="B2" s="95"/>
      <c r="C2" s="95"/>
      <c r="D2" s="95"/>
      <c r="E2" s="95"/>
      <c r="F2" s="95"/>
      <c r="G2" s="95"/>
      <c r="H2" s="95"/>
      <c r="I2" s="95"/>
    </row>
    <row r="3" spans="1:9">
      <c r="A3" s="81" t="s">
        <v>128</v>
      </c>
      <c r="B3" s="81"/>
      <c r="C3" s="81"/>
      <c r="D3" s="81"/>
      <c r="E3" s="81" t="s">
        <v>117</v>
      </c>
      <c r="F3" s="81"/>
      <c r="G3" s="81"/>
      <c r="H3" s="81"/>
      <c r="I3" s="81"/>
    </row>
    <row r="4" spans="1:9">
      <c r="A4" s="81" t="s">
        <v>118</v>
      </c>
      <c r="B4" s="81"/>
      <c r="C4" s="81"/>
      <c r="D4" s="81" t="s">
        <v>58</v>
      </c>
      <c r="E4" s="81"/>
      <c r="F4" s="39" t="s">
        <v>119</v>
      </c>
      <c r="G4" s="81" t="s">
        <v>129</v>
      </c>
      <c r="H4" s="81"/>
      <c r="I4" s="81"/>
    </row>
    <row r="5" spans="1:9">
      <c r="A5" s="81" t="s">
        <v>130</v>
      </c>
      <c r="B5" s="84"/>
      <c r="C5" s="84"/>
      <c r="D5" s="39" t="s">
        <v>120</v>
      </c>
      <c r="E5" s="39" t="s">
        <v>121</v>
      </c>
      <c r="F5" s="40" t="s">
        <v>121</v>
      </c>
      <c r="G5" s="96" t="s">
        <v>63</v>
      </c>
      <c r="H5" s="96" t="s">
        <v>64</v>
      </c>
      <c r="I5" s="96" t="s">
        <v>65</v>
      </c>
    </row>
    <row r="6" spans="1:9">
      <c r="A6" s="81"/>
      <c r="B6" s="84"/>
      <c r="C6" s="84"/>
      <c r="D6" s="39" t="s">
        <v>1</v>
      </c>
      <c r="E6" s="39" t="s">
        <v>1</v>
      </c>
      <c r="F6" s="40" t="s">
        <v>122</v>
      </c>
      <c r="G6" s="96"/>
      <c r="H6" s="96"/>
      <c r="I6" s="96"/>
    </row>
    <row r="7" spans="1:9">
      <c r="A7" s="81"/>
      <c r="B7" s="84" t="s">
        <v>123</v>
      </c>
      <c r="C7" s="84"/>
      <c r="D7" s="41">
        <v>7960</v>
      </c>
      <c r="E7" s="41">
        <v>7960</v>
      </c>
      <c r="F7" s="41">
        <v>5408.25</v>
      </c>
      <c r="G7" s="41">
        <v>10</v>
      </c>
      <c r="H7" s="42">
        <f>F7/E7</f>
        <v>0.67942839195979898</v>
      </c>
      <c r="I7" s="43">
        <v>7.94</v>
      </c>
    </row>
    <row r="8" spans="1:9">
      <c r="A8" s="81"/>
      <c r="B8" s="84" t="s">
        <v>124</v>
      </c>
      <c r="C8" s="84"/>
      <c r="D8" s="41">
        <v>7960</v>
      </c>
      <c r="E8" s="41">
        <v>7960</v>
      </c>
      <c r="F8" s="41">
        <v>5408.25</v>
      </c>
      <c r="G8" s="41">
        <v>10</v>
      </c>
      <c r="H8" s="42">
        <f>F8/E8</f>
        <v>0.67942839195979898</v>
      </c>
      <c r="I8" s="43">
        <v>7.94</v>
      </c>
    </row>
    <row r="9" spans="1:9">
      <c r="A9" s="81"/>
      <c r="B9" s="97" t="s">
        <v>131</v>
      </c>
      <c r="C9" s="97"/>
      <c r="D9" s="41"/>
      <c r="E9" s="41"/>
      <c r="F9" s="41"/>
      <c r="G9" s="41"/>
      <c r="H9" s="41"/>
      <c r="I9" s="41"/>
    </row>
    <row r="10" spans="1:9">
      <c r="A10" s="81"/>
      <c r="B10" s="84" t="s">
        <v>132</v>
      </c>
      <c r="C10" s="84"/>
      <c r="D10" s="41"/>
      <c r="E10" s="41"/>
      <c r="F10" s="41"/>
      <c r="G10" s="41"/>
      <c r="H10" s="41"/>
      <c r="I10" s="41"/>
    </row>
    <row r="11" spans="1:9">
      <c r="A11" s="81" t="s">
        <v>71</v>
      </c>
      <c r="B11" s="81" t="s">
        <v>72</v>
      </c>
      <c r="C11" s="81"/>
      <c r="D11" s="81"/>
      <c r="E11" s="81"/>
      <c r="F11" s="81" t="s">
        <v>73</v>
      </c>
      <c r="G11" s="81"/>
      <c r="H11" s="81"/>
      <c r="I11" s="81"/>
    </row>
    <row r="12" spans="1:9" ht="61.5" customHeight="1">
      <c r="A12" s="81"/>
      <c r="B12" s="84" t="s">
        <v>133</v>
      </c>
      <c r="C12" s="84"/>
      <c r="D12" s="84"/>
      <c r="E12" s="84"/>
      <c r="F12" s="84" t="s">
        <v>134</v>
      </c>
      <c r="G12" s="84"/>
      <c r="H12" s="84"/>
      <c r="I12" s="84"/>
    </row>
    <row r="13" spans="1:9" ht="26">
      <c r="A13" s="81" t="s">
        <v>135</v>
      </c>
      <c r="B13" s="39" t="s">
        <v>75</v>
      </c>
      <c r="C13" s="39" t="s">
        <v>76</v>
      </c>
      <c r="D13" s="39" t="s">
        <v>77</v>
      </c>
      <c r="E13" s="39" t="s">
        <v>136</v>
      </c>
      <c r="F13" s="39" t="s">
        <v>137</v>
      </c>
      <c r="G13" s="39" t="s">
        <v>63</v>
      </c>
      <c r="H13" s="39" t="s">
        <v>65</v>
      </c>
      <c r="I13" s="39" t="s">
        <v>138</v>
      </c>
    </row>
    <row r="14" spans="1:9" ht="39">
      <c r="A14" s="81"/>
      <c r="B14" s="81" t="s">
        <v>139</v>
      </c>
      <c r="C14" s="81" t="s">
        <v>81</v>
      </c>
      <c r="D14" s="41" t="s">
        <v>140</v>
      </c>
      <c r="E14" s="44" t="s">
        <v>141</v>
      </c>
      <c r="F14" s="41" t="s">
        <v>142</v>
      </c>
      <c r="G14" s="39">
        <v>5</v>
      </c>
      <c r="H14" s="39">
        <v>5</v>
      </c>
      <c r="I14" s="41"/>
    </row>
    <row r="15" spans="1:9" ht="52">
      <c r="A15" s="81"/>
      <c r="B15" s="81"/>
      <c r="C15" s="81"/>
      <c r="D15" s="41" t="s">
        <v>143</v>
      </c>
      <c r="E15" s="41" t="s">
        <v>144</v>
      </c>
      <c r="F15" s="41" t="s">
        <v>145</v>
      </c>
      <c r="G15" s="39">
        <v>5</v>
      </c>
      <c r="H15" s="39">
        <v>4.0999999999999996</v>
      </c>
      <c r="I15" s="41" t="s">
        <v>146</v>
      </c>
    </row>
    <row r="16" spans="1:9" ht="52">
      <c r="A16" s="81"/>
      <c r="B16" s="81"/>
      <c r="C16" s="81"/>
      <c r="D16" s="41" t="s">
        <v>147</v>
      </c>
      <c r="E16" s="41" t="s">
        <v>148</v>
      </c>
      <c r="F16" s="41" t="s">
        <v>149</v>
      </c>
      <c r="G16" s="39">
        <v>5</v>
      </c>
      <c r="H16" s="39">
        <v>3.38</v>
      </c>
      <c r="I16" s="41" t="s">
        <v>150</v>
      </c>
    </row>
    <row r="17" spans="1:9" ht="52">
      <c r="A17" s="81"/>
      <c r="B17" s="81"/>
      <c r="C17" s="81"/>
      <c r="D17" s="41" t="s">
        <v>151</v>
      </c>
      <c r="E17" s="45" t="s">
        <v>152</v>
      </c>
      <c r="F17" s="41" t="s">
        <v>153</v>
      </c>
      <c r="G17" s="39">
        <v>4</v>
      </c>
      <c r="H17" s="39">
        <v>4</v>
      </c>
      <c r="I17" s="41" t="s">
        <v>154</v>
      </c>
    </row>
    <row r="18" spans="1:9" ht="52">
      <c r="A18" s="81"/>
      <c r="B18" s="81"/>
      <c r="C18" s="81"/>
      <c r="D18" s="41" t="s">
        <v>155</v>
      </c>
      <c r="E18" s="41" t="s">
        <v>156</v>
      </c>
      <c r="F18" s="41" t="s">
        <v>157</v>
      </c>
      <c r="G18" s="39">
        <v>4</v>
      </c>
      <c r="H18" s="39">
        <v>1.48</v>
      </c>
      <c r="I18" s="41" t="s">
        <v>158</v>
      </c>
    </row>
    <row r="19" spans="1:9" ht="26">
      <c r="A19" s="81"/>
      <c r="B19" s="81"/>
      <c r="C19" s="81"/>
      <c r="D19" s="41" t="s">
        <v>159</v>
      </c>
      <c r="E19" s="41" t="s">
        <v>160</v>
      </c>
      <c r="F19" s="41" t="s">
        <v>161</v>
      </c>
      <c r="G19" s="39">
        <v>4</v>
      </c>
      <c r="H19" s="39">
        <v>4</v>
      </c>
      <c r="I19" s="41"/>
    </row>
    <row r="20" spans="1:9" ht="39">
      <c r="A20" s="81"/>
      <c r="B20" s="81"/>
      <c r="C20" s="81" t="s">
        <v>85</v>
      </c>
      <c r="D20" s="41" t="s">
        <v>162</v>
      </c>
      <c r="E20" s="41" t="s">
        <v>163</v>
      </c>
      <c r="F20" s="41" t="s">
        <v>164</v>
      </c>
      <c r="G20" s="39">
        <v>2</v>
      </c>
      <c r="H20" s="39">
        <v>2</v>
      </c>
      <c r="I20" s="41"/>
    </row>
    <row r="21" spans="1:9" ht="39">
      <c r="A21" s="81"/>
      <c r="B21" s="81"/>
      <c r="C21" s="81"/>
      <c r="D21" s="41" t="s">
        <v>165</v>
      </c>
      <c r="E21" s="41" t="s">
        <v>166</v>
      </c>
      <c r="F21" s="41" t="s">
        <v>167</v>
      </c>
      <c r="G21" s="39">
        <v>2</v>
      </c>
      <c r="H21" s="39">
        <v>2</v>
      </c>
      <c r="I21" s="41"/>
    </row>
    <row r="22" spans="1:9" ht="39">
      <c r="A22" s="81"/>
      <c r="B22" s="81"/>
      <c r="C22" s="81"/>
      <c r="D22" s="41" t="s">
        <v>168</v>
      </c>
      <c r="E22" s="41" t="s">
        <v>169</v>
      </c>
      <c r="F22" s="41" t="s">
        <v>170</v>
      </c>
      <c r="G22" s="39">
        <v>2</v>
      </c>
      <c r="H22" s="39">
        <v>2</v>
      </c>
      <c r="I22" s="41"/>
    </row>
    <row r="23" spans="1:9" ht="39">
      <c r="A23" s="81"/>
      <c r="B23" s="81"/>
      <c r="C23" s="81"/>
      <c r="D23" s="41" t="s">
        <v>171</v>
      </c>
      <c r="E23" s="41" t="s">
        <v>172</v>
      </c>
      <c r="F23" s="41" t="s">
        <v>173</v>
      </c>
      <c r="G23" s="39">
        <v>2</v>
      </c>
      <c r="H23" s="39">
        <v>2</v>
      </c>
      <c r="I23" s="41"/>
    </row>
    <row r="24" spans="1:9" ht="65">
      <c r="A24" s="81"/>
      <c r="B24" s="81"/>
      <c r="C24" s="81" t="s">
        <v>87</v>
      </c>
      <c r="D24" s="41" t="s">
        <v>174</v>
      </c>
      <c r="E24" s="41" t="s">
        <v>175</v>
      </c>
      <c r="F24" s="41" t="s">
        <v>176</v>
      </c>
      <c r="G24" s="39">
        <v>5</v>
      </c>
      <c r="H24" s="39">
        <v>3</v>
      </c>
      <c r="I24" s="41" t="s">
        <v>177</v>
      </c>
    </row>
    <row r="25" spans="1:9" ht="39">
      <c r="A25" s="81"/>
      <c r="B25" s="81"/>
      <c r="C25" s="81"/>
      <c r="D25" s="41" t="s">
        <v>178</v>
      </c>
      <c r="E25" s="41" t="s">
        <v>175</v>
      </c>
      <c r="F25" s="41" t="s">
        <v>179</v>
      </c>
      <c r="G25" s="39">
        <v>5</v>
      </c>
      <c r="H25" s="39">
        <v>2.8</v>
      </c>
      <c r="I25" s="41"/>
    </row>
    <row r="26" spans="1:9" ht="52">
      <c r="A26" s="81"/>
      <c r="B26" s="81"/>
      <c r="C26" s="39" t="s">
        <v>91</v>
      </c>
      <c r="D26" s="41" t="s">
        <v>180</v>
      </c>
      <c r="E26" s="41" t="s">
        <v>181</v>
      </c>
      <c r="F26" s="41" t="s">
        <v>181</v>
      </c>
      <c r="G26" s="39">
        <v>5</v>
      </c>
      <c r="H26" s="39">
        <v>5</v>
      </c>
      <c r="I26" s="41"/>
    </row>
    <row r="27" spans="1:9" ht="52">
      <c r="A27" s="81"/>
      <c r="B27" s="81" t="s">
        <v>125</v>
      </c>
      <c r="C27" s="81" t="s">
        <v>182</v>
      </c>
      <c r="D27" s="41" t="s">
        <v>183</v>
      </c>
      <c r="E27" s="41" t="s">
        <v>184</v>
      </c>
      <c r="F27" s="41" t="s">
        <v>185</v>
      </c>
      <c r="G27" s="39">
        <v>7</v>
      </c>
      <c r="H27" s="39">
        <v>6</v>
      </c>
      <c r="I27" s="41" t="s">
        <v>186</v>
      </c>
    </row>
    <row r="28" spans="1:9" ht="52">
      <c r="A28" s="81"/>
      <c r="B28" s="81"/>
      <c r="C28" s="81"/>
      <c r="D28" s="41" t="s">
        <v>187</v>
      </c>
      <c r="E28" s="41" t="s">
        <v>188</v>
      </c>
      <c r="F28" s="41" t="s">
        <v>189</v>
      </c>
      <c r="G28" s="39">
        <v>6</v>
      </c>
      <c r="H28" s="39">
        <v>5</v>
      </c>
      <c r="I28" s="41" t="s">
        <v>186</v>
      </c>
    </row>
    <row r="29" spans="1:9" ht="39">
      <c r="A29" s="81"/>
      <c r="B29" s="81"/>
      <c r="C29" s="81" t="s">
        <v>190</v>
      </c>
      <c r="D29" s="41" t="s">
        <v>191</v>
      </c>
      <c r="E29" s="41" t="s">
        <v>192</v>
      </c>
      <c r="F29" s="41" t="s">
        <v>193</v>
      </c>
      <c r="G29" s="39">
        <v>6</v>
      </c>
      <c r="H29" s="39">
        <v>5</v>
      </c>
      <c r="I29" s="41" t="s">
        <v>186</v>
      </c>
    </row>
    <row r="30" spans="1:9" ht="65">
      <c r="A30" s="81"/>
      <c r="B30" s="81"/>
      <c r="C30" s="81"/>
      <c r="D30" s="41" t="s">
        <v>194</v>
      </c>
      <c r="E30" s="41" t="s">
        <v>195</v>
      </c>
      <c r="F30" s="41" t="s">
        <v>196</v>
      </c>
      <c r="G30" s="39">
        <v>6</v>
      </c>
      <c r="H30" s="39">
        <v>6</v>
      </c>
      <c r="I30" s="41"/>
    </row>
    <row r="31" spans="1:9" ht="39">
      <c r="A31" s="81"/>
      <c r="B31" s="81"/>
      <c r="C31" s="39" t="s">
        <v>197</v>
      </c>
      <c r="D31" s="41" t="s">
        <v>198</v>
      </c>
      <c r="E31" s="41" t="s">
        <v>199</v>
      </c>
      <c r="F31" s="41" t="s">
        <v>200</v>
      </c>
      <c r="G31" s="39">
        <v>5</v>
      </c>
      <c r="H31" s="39">
        <v>5</v>
      </c>
      <c r="I31" s="41"/>
    </row>
    <row r="32" spans="1:9" ht="78">
      <c r="A32" s="81"/>
      <c r="B32" s="41" t="s">
        <v>201</v>
      </c>
      <c r="C32" s="39" t="s">
        <v>126</v>
      </c>
      <c r="D32" s="41" t="s">
        <v>202</v>
      </c>
      <c r="E32" s="41" t="s">
        <v>203</v>
      </c>
      <c r="F32" s="41" t="s">
        <v>204</v>
      </c>
      <c r="G32" s="39">
        <v>10</v>
      </c>
      <c r="H32" s="39">
        <v>10</v>
      </c>
      <c r="I32" s="41"/>
    </row>
    <row r="33" spans="1:9" ht="52">
      <c r="A33" s="81"/>
      <c r="B33" s="39" t="s">
        <v>127</v>
      </c>
      <c r="C33" s="39" t="s">
        <v>205</v>
      </c>
      <c r="D33" s="41" t="s">
        <v>206</v>
      </c>
      <c r="E33" s="44" t="s">
        <v>207</v>
      </c>
      <c r="F33" s="44" t="s">
        <v>208</v>
      </c>
      <c r="G33" s="39">
        <v>10</v>
      </c>
      <c r="H33" s="39">
        <v>10</v>
      </c>
      <c r="I33" s="41"/>
    </row>
    <row r="34" spans="1:9">
      <c r="A34" s="81" t="s">
        <v>113</v>
      </c>
      <c r="B34" s="81"/>
      <c r="C34" s="81"/>
      <c r="D34" s="81"/>
      <c r="E34" s="81"/>
      <c r="F34" s="81"/>
      <c r="G34" s="39">
        <f>SUM(G14:G33)</f>
        <v>100</v>
      </c>
      <c r="H34" s="39">
        <f>SUM(H14:H33)</f>
        <v>87.759999999999991</v>
      </c>
      <c r="I34" s="41"/>
    </row>
    <row r="35" spans="1:9" ht="18">
      <c r="A35" s="37"/>
    </row>
    <row r="36" spans="1:9">
      <c r="A36" s="34" t="s">
        <v>114</v>
      </c>
    </row>
  </sheetData>
  <mergeCells count="29">
    <mergeCell ref="A34:F34"/>
    <mergeCell ref="A11:A12"/>
    <mergeCell ref="B11:E11"/>
    <mergeCell ref="A5:A10"/>
    <mergeCell ref="B5:C6"/>
    <mergeCell ref="F11:I11"/>
    <mergeCell ref="B12:E12"/>
    <mergeCell ref="F12:I12"/>
    <mergeCell ref="G4:I4"/>
    <mergeCell ref="B7:C7"/>
    <mergeCell ref="B8:C8"/>
    <mergeCell ref="B9:C9"/>
    <mergeCell ref="B10:C10"/>
    <mergeCell ref="A2:I2"/>
    <mergeCell ref="G5:G6"/>
    <mergeCell ref="H5:H6"/>
    <mergeCell ref="I5:I6"/>
    <mergeCell ref="A13:A33"/>
    <mergeCell ref="B14:B26"/>
    <mergeCell ref="C14:C19"/>
    <mergeCell ref="C20:C23"/>
    <mergeCell ref="C24:C25"/>
    <mergeCell ref="B27:B31"/>
    <mergeCell ref="C27:C28"/>
    <mergeCell ref="C29:C30"/>
    <mergeCell ref="A3:D3"/>
    <mergeCell ref="E3:I3"/>
    <mergeCell ref="A4:C4"/>
    <mergeCell ref="D4:E4"/>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报告中的表</vt:lpstr>
      <vt:lpstr>附表1</vt:lpstr>
      <vt:lpstr>附表2</vt:lpstr>
      <vt:lpstr>附表3</vt:lpstr>
      <vt:lpstr>报告中的表!_Hlk73050691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12415</dc:creator>
  <cp:lastModifiedBy>12415</cp:lastModifiedBy>
  <dcterms:created xsi:type="dcterms:W3CDTF">2015-06-05T18:19:34Z</dcterms:created>
  <dcterms:modified xsi:type="dcterms:W3CDTF">2021-06-29T02:45:20Z</dcterms:modified>
</cp:coreProperties>
</file>